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0115" windowHeight="71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00" i="1" l="1"/>
  <c r="D231" i="1" l="1"/>
  <c r="E231" i="1"/>
  <c r="E175" i="1"/>
  <c r="D175" i="1"/>
  <c r="E113" i="1"/>
  <c r="D113" i="1"/>
  <c r="E200" i="1" l="1"/>
  <c r="E192" i="1"/>
  <c r="F199" i="1"/>
  <c r="F198" i="1"/>
  <c r="F171" i="1" l="1"/>
  <c r="F140" i="1"/>
  <c r="F214" i="1"/>
  <c r="F270" i="1"/>
  <c r="F269" i="1"/>
  <c r="E265" i="1" l="1"/>
  <c r="D265" i="1"/>
  <c r="E229" i="1"/>
  <c r="D192" i="1"/>
  <c r="E191" i="1"/>
  <c r="D191" i="1"/>
  <c r="D200" i="1"/>
  <c r="D146" i="1"/>
  <c r="F151" i="1"/>
  <c r="D153" i="1"/>
  <c r="F191" i="1" l="1"/>
  <c r="E37" i="1"/>
  <c r="D37" i="1"/>
  <c r="E55" i="1"/>
  <c r="D55" i="1"/>
  <c r="E248" i="1"/>
  <c r="D248" i="1"/>
  <c r="E239" i="1"/>
  <c r="D239" i="1"/>
  <c r="D229" i="1"/>
  <c r="E235" i="1"/>
  <c r="D235" i="1"/>
  <c r="E207" i="1"/>
  <c r="D207" i="1"/>
  <c r="E204" i="1"/>
  <c r="D204" i="1"/>
  <c r="E146" i="1"/>
  <c r="E145" i="1"/>
  <c r="D145" i="1"/>
  <c r="E153" i="1"/>
  <c r="E160" i="1"/>
  <c r="D160" i="1"/>
  <c r="E158" i="1"/>
  <c r="D158" i="1"/>
  <c r="D125" i="1"/>
  <c r="E126" i="1"/>
  <c r="E125" i="1"/>
  <c r="D126" i="1"/>
  <c r="E144" i="1"/>
  <c r="D144" i="1"/>
  <c r="E139" i="1"/>
  <c r="D139" i="1"/>
  <c r="E137" i="1"/>
  <c r="D137" i="1"/>
  <c r="E130" i="1"/>
  <c r="D130" i="1"/>
  <c r="E115" i="1"/>
  <c r="D115" i="1"/>
  <c r="E123" i="1"/>
  <c r="D123" i="1"/>
  <c r="E121" i="1"/>
  <c r="D121" i="1"/>
  <c r="E117" i="1"/>
  <c r="D117" i="1"/>
  <c r="E96" i="1"/>
  <c r="D96" i="1"/>
  <c r="E104" i="1"/>
  <c r="D104" i="1"/>
  <c r="E102" i="1"/>
  <c r="D102" i="1"/>
  <c r="E100" i="1"/>
  <c r="D100" i="1"/>
  <c r="E83" i="1"/>
  <c r="D83" i="1"/>
  <c r="E95" i="1"/>
  <c r="D95" i="1"/>
  <c r="E93" i="1"/>
  <c r="D93" i="1"/>
  <c r="E91" i="1"/>
  <c r="D91" i="1"/>
  <c r="E82" i="1"/>
  <c r="D82" i="1"/>
  <c r="E71" i="1"/>
  <c r="D71" i="1"/>
  <c r="E69" i="1"/>
  <c r="D69" i="1"/>
  <c r="E53" i="1"/>
  <c r="D53" i="1"/>
  <c r="E51" i="1"/>
  <c r="D51" i="1"/>
  <c r="F161" i="1" l="1"/>
  <c r="E124" i="1"/>
  <c r="D124" i="1"/>
  <c r="D135" i="1"/>
  <c r="E135" i="1"/>
  <c r="F133" i="1"/>
  <c r="F132" i="1"/>
  <c r="F125" i="1" l="1"/>
  <c r="E72" i="1"/>
  <c r="D72" i="1"/>
  <c r="E127" i="1"/>
  <c r="E128" i="1" s="1"/>
  <c r="D127" i="1"/>
  <c r="D128" i="1" s="1"/>
  <c r="E97" i="1"/>
  <c r="D97" i="1"/>
  <c r="E98" i="1" l="1"/>
  <c r="D98" i="1"/>
  <c r="E220" i="1"/>
  <c r="D220" i="1"/>
  <c r="E218" i="1"/>
  <c r="D218" i="1"/>
  <c r="E266" i="1" l="1"/>
  <c r="D266" i="1"/>
  <c r="E268" i="1"/>
  <c r="D268" i="1"/>
  <c r="E255" i="1"/>
  <c r="D255" i="1"/>
  <c r="E254" i="1"/>
  <c r="D254" i="1"/>
  <c r="E253" i="1"/>
  <c r="D253" i="1"/>
  <c r="F263" i="1"/>
  <c r="E264" i="1"/>
  <c r="D264" i="1"/>
  <c r="E262" i="1"/>
  <c r="D262" i="1"/>
  <c r="E258" i="1"/>
  <c r="D258" i="1"/>
  <c r="F267" i="1"/>
  <c r="F261" i="1"/>
  <c r="F260" i="1"/>
  <c r="F259" i="1"/>
  <c r="F257" i="1"/>
  <c r="F250" i="1"/>
  <c r="F249" i="1"/>
  <c r="F247" i="1"/>
  <c r="F245" i="1"/>
  <c r="F244" i="1"/>
  <c r="E252" i="1"/>
  <c r="D252" i="1"/>
  <c r="E241" i="1"/>
  <c r="D241" i="1"/>
  <c r="E246" i="1"/>
  <c r="D246" i="1"/>
  <c r="F237" i="1"/>
  <c r="F236" i="1"/>
  <c r="E208" i="1"/>
  <c r="D208" i="1"/>
  <c r="D209" i="1" s="1"/>
  <c r="F216" i="1"/>
  <c r="E217" i="1"/>
  <c r="D217" i="1"/>
  <c r="E215" i="1"/>
  <c r="D215" i="1"/>
  <c r="E212" i="1"/>
  <c r="D212" i="1"/>
  <c r="E190" i="1"/>
  <c r="E193" i="1" s="1"/>
  <c r="D190" i="1"/>
  <c r="D193" i="1" s="1"/>
  <c r="F211" i="1"/>
  <c r="F210" i="1"/>
  <c r="F203" i="1"/>
  <c r="F201" i="1"/>
  <c r="E202" i="1"/>
  <c r="D202" i="1"/>
  <c r="E197" i="1"/>
  <c r="D197" i="1"/>
  <c r="E195" i="1"/>
  <c r="D195" i="1"/>
  <c r="F188" i="1"/>
  <c r="F184" i="1"/>
  <c r="F182" i="1"/>
  <c r="F181" i="1"/>
  <c r="F179" i="1"/>
  <c r="F178" i="1"/>
  <c r="E177" i="1"/>
  <c r="D177" i="1"/>
  <c r="E176" i="1"/>
  <c r="D176" i="1"/>
  <c r="E189" i="1"/>
  <c r="D189" i="1"/>
  <c r="E187" i="1"/>
  <c r="D187" i="1"/>
  <c r="E185" i="1"/>
  <c r="D185" i="1"/>
  <c r="E183" i="1"/>
  <c r="D183" i="1"/>
  <c r="E165" i="1"/>
  <c r="D165" i="1"/>
  <c r="E164" i="1"/>
  <c r="D164" i="1"/>
  <c r="E172" i="1"/>
  <c r="D172" i="1"/>
  <c r="F174" i="1"/>
  <c r="F173" i="1"/>
  <c r="E170" i="1"/>
  <c r="D170" i="1"/>
  <c r="E168" i="1"/>
  <c r="D168" i="1"/>
  <c r="F207" i="1" l="1"/>
  <c r="F246" i="1"/>
  <c r="F252" i="1"/>
  <c r="F254" i="1"/>
  <c r="E209" i="1"/>
  <c r="E256" i="1"/>
  <c r="F190" i="1"/>
  <c r="F248" i="1"/>
  <c r="F264" i="1"/>
  <c r="F215" i="1"/>
  <c r="F268" i="1"/>
  <c r="F253" i="1"/>
  <c r="F255" i="1"/>
  <c r="F266" i="1"/>
  <c r="D256" i="1"/>
  <c r="F185" i="1"/>
  <c r="F177" i="1"/>
  <c r="F217" i="1"/>
  <c r="F212" i="1"/>
  <c r="D166" i="1"/>
  <c r="D180" i="1"/>
  <c r="F265" i="1"/>
  <c r="F258" i="1"/>
  <c r="F262" i="1"/>
  <c r="F208" i="1"/>
  <c r="F204" i="1"/>
  <c r="F183" i="1"/>
  <c r="F176" i="1"/>
  <c r="F175" i="1"/>
  <c r="F202" i="1"/>
  <c r="F189" i="1"/>
  <c r="F192" i="1"/>
  <c r="F165" i="1"/>
  <c r="F172" i="1"/>
  <c r="E166" i="1"/>
  <c r="E180" i="1"/>
  <c r="F164" i="1"/>
  <c r="E163" i="1"/>
  <c r="D163" i="1"/>
  <c r="E156" i="1"/>
  <c r="D156" i="1"/>
  <c r="E150" i="1"/>
  <c r="D150" i="1"/>
  <c r="F155" i="1"/>
  <c r="F154" i="1"/>
  <c r="F149" i="1"/>
  <c r="F148" i="1"/>
  <c r="E142" i="1"/>
  <c r="D142" i="1"/>
  <c r="F141" i="1"/>
  <c r="F136" i="1"/>
  <c r="F134" i="1"/>
  <c r="F131" i="1"/>
  <c r="F129" i="1"/>
  <c r="F128" i="1"/>
  <c r="F127" i="1"/>
  <c r="F126" i="1"/>
  <c r="F124" i="1"/>
  <c r="E108" i="1"/>
  <c r="D108" i="1"/>
  <c r="F122" i="1"/>
  <c r="F106" i="1"/>
  <c r="F105" i="1"/>
  <c r="E107" i="1"/>
  <c r="D107" i="1"/>
  <c r="F103" i="1"/>
  <c r="F101" i="1"/>
  <c r="F99" i="1"/>
  <c r="F98" i="1"/>
  <c r="F97" i="1"/>
  <c r="F96" i="1"/>
  <c r="E81" i="1"/>
  <c r="D81" i="1"/>
  <c r="F92" i="1"/>
  <c r="E89" i="1"/>
  <c r="D89" i="1"/>
  <c r="F88" i="1"/>
  <c r="F87" i="1"/>
  <c r="F85" i="1"/>
  <c r="F79" i="1"/>
  <c r="F75" i="1"/>
  <c r="E86" i="1"/>
  <c r="D86" i="1"/>
  <c r="E80" i="1"/>
  <c r="D80" i="1"/>
  <c r="E78" i="1"/>
  <c r="D78" i="1"/>
  <c r="E76" i="1"/>
  <c r="D76" i="1"/>
  <c r="F142" i="1" l="1"/>
  <c r="F209" i="1"/>
  <c r="F256" i="1"/>
  <c r="F180" i="1"/>
  <c r="F193" i="1"/>
  <c r="F123" i="1"/>
  <c r="F137" i="1"/>
  <c r="F166" i="1"/>
  <c r="F163" i="1"/>
  <c r="F130" i="1"/>
  <c r="F146" i="1"/>
  <c r="D147" i="1"/>
  <c r="F156" i="1"/>
  <c r="E84" i="1"/>
  <c r="F104" i="1"/>
  <c r="F135" i="1"/>
  <c r="F82" i="1"/>
  <c r="F102" i="1"/>
  <c r="F153" i="1"/>
  <c r="F76" i="1"/>
  <c r="F80" i="1"/>
  <c r="F145" i="1"/>
  <c r="E147" i="1"/>
  <c r="F150" i="1"/>
  <c r="F81" i="1"/>
  <c r="F86" i="1"/>
  <c r="F89" i="1"/>
  <c r="D84" i="1"/>
  <c r="F83" i="1"/>
  <c r="F100" i="1"/>
  <c r="F107" i="1"/>
  <c r="F93" i="1"/>
  <c r="E56" i="1"/>
  <c r="D56" i="1"/>
  <c r="E54" i="1"/>
  <c r="D54" i="1"/>
  <c r="F66" i="1"/>
  <c r="F65" i="1"/>
  <c r="E67" i="1"/>
  <c r="D67" i="1"/>
  <c r="F63" i="1"/>
  <c r="F62" i="1"/>
  <c r="F61" i="1"/>
  <c r="E64" i="1"/>
  <c r="D64" i="1"/>
  <c r="F59" i="1"/>
  <c r="F58" i="1"/>
  <c r="E60" i="1"/>
  <c r="D60" i="1"/>
  <c r="E38" i="1"/>
  <c r="D38" i="1"/>
  <c r="E36" i="1"/>
  <c r="D36" i="1"/>
  <c r="F52" i="1"/>
  <c r="F48" i="1"/>
  <c r="F47" i="1"/>
  <c r="E49" i="1"/>
  <c r="D49" i="1"/>
  <c r="F45" i="1"/>
  <c r="F44" i="1"/>
  <c r="F43" i="1"/>
  <c r="E46" i="1"/>
  <c r="D46" i="1"/>
  <c r="E42" i="1"/>
  <c r="D42" i="1"/>
  <c r="F41" i="1"/>
  <c r="F40" i="1"/>
  <c r="E14" i="1"/>
  <c r="D14" i="1"/>
  <c r="E13" i="1"/>
  <c r="D13" i="1"/>
  <c r="E35" i="1"/>
  <c r="D35" i="1"/>
  <c r="F32" i="1"/>
  <c r="E33" i="1"/>
  <c r="D33" i="1"/>
  <c r="E31" i="1"/>
  <c r="D31" i="1"/>
  <c r="F29" i="1"/>
  <c r="E28" i="1"/>
  <c r="D28" i="1"/>
  <c r="C27" i="1"/>
  <c r="E26" i="1"/>
  <c r="D26" i="1"/>
  <c r="E23" i="1"/>
  <c r="D23" i="1"/>
  <c r="C34" i="1"/>
  <c r="C32" i="1"/>
  <c r="C30" i="1"/>
  <c r="E19" i="1"/>
  <c r="D19" i="1"/>
  <c r="E17" i="1"/>
  <c r="D17" i="1"/>
  <c r="F11" i="1"/>
  <c r="E12" i="1"/>
  <c r="D12" i="1"/>
  <c r="E10" i="1"/>
  <c r="D10" i="1"/>
  <c r="E7" i="1"/>
  <c r="E8" i="1" s="1"/>
  <c r="D7" i="1"/>
  <c r="D8" i="1" s="1"/>
  <c r="F72" i="1"/>
  <c r="D74" i="1"/>
  <c r="E74" i="1"/>
  <c r="F147" i="1" l="1"/>
  <c r="F84" i="1"/>
  <c r="F49" i="1"/>
  <c r="E15" i="1"/>
  <c r="F46" i="1"/>
  <c r="F37" i="1"/>
  <c r="F60" i="1"/>
  <c r="D57" i="1"/>
  <c r="F56" i="1"/>
  <c r="D39" i="1"/>
  <c r="F67" i="1"/>
  <c r="E57" i="1"/>
  <c r="E39" i="1"/>
  <c r="F38" i="1"/>
  <c r="D15" i="1"/>
  <c r="F53" i="1"/>
  <c r="F64" i="1"/>
  <c r="F36" i="1"/>
  <c r="F55" i="1"/>
  <c r="F54" i="1"/>
  <c r="F42" i="1"/>
  <c r="F33" i="1"/>
  <c r="F12" i="1"/>
  <c r="F7" i="1"/>
  <c r="F8" i="1"/>
  <c r="F74" i="1"/>
  <c r="F223" i="1"/>
  <c r="F222" i="1"/>
  <c r="F30" i="1"/>
  <c r="F24" i="1"/>
  <c r="F57" i="1" l="1"/>
  <c r="F39" i="1"/>
  <c r="D238" i="1" l="1"/>
  <c r="E238" i="1"/>
  <c r="F239" i="1"/>
  <c r="F241" i="1"/>
  <c r="D243" i="1"/>
  <c r="E243" i="1"/>
  <c r="F114" i="1"/>
  <c r="F238" i="1" l="1"/>
  <c r="D233" i="1"/>
  <c r="E233" i="1"/>
  <c r="F229" i="1"/>
  <c r="F213" i="1"/>
  <c r="F243" i="1"/>
  <c r="F34" i="1"/>
  <c r="F35" i="1"/>
  <c r="F233" i="1" l="1"/>
  <c r="D119" i="1"/>
  <c r="E119" i="1"/>
  <c r="F14" i="1" l="1"/>
  <c r="F13" i="1"/>
  <c r="F226" i="1" l="1"/>
  <c r="E228" i="1"/>
  <c r="D228" i="1"/>
  <c r="F20" i="1" l="1"/>
  <c r="F18" i="1"/>
  <c r="F16" i="1"/>
  <c r="F26" i="1" l="1"/>
  <c r="F23" i="1"/>
  <c r="F17" i="1"/>
  <c r="F19" i="1"/>
  <c r="F31" i="1"/>
  <c r="E225" i="1" l="1"/>
  <c r="D225" i="1"/>
  <c r="F227" i="1"/>
  <c r="F224" i="1"/>
  <c r="F225" i="1" l="1"/>
  <c r="E221" i="1"/>
  <c r="F228" i="1"/>
  <c r="F220" i="1"/>
  <c r="D221" i="1"/>
  <c r="F218" i="1"/>
  <c r="F120" i="1"/>
  <c r="F118" i="1"/>
  <c r="F116" i="1"/>
  <c r="F111" i="1"/>
  <c r="D110" i="1" l="1"/>
  <c r="E110" i="1"/>
  <c r="F195" i="1"/>
  <c r="F119" i="1"/>
  <c r="F221" i="1"/>
  <c r="F194" i="1"/>
  <c r="F121" i="1"/>
  <c r="F15" i="1"/>
  <c r="F113" i="1"/>
  <c r="F117" i="1"/>
  <c r="F108" i="1"/>
  <c r="F110" i="1" l="1"/>
  <c r="F115" i="1"/>
</calcChain>
</file>

<file path=xl/sharedStrings.xml><?xml version="1.0" encoding="utf-8"?>
<sst xmlns="http://schemas.openxmlformats.org/spreadsheetml/2006/main" count="347" uniqueCount="123">
  <si>
    <t>№ п/п</t>
  </si>
  <si>
    <t>Наименование муниципальной программы, подпрограммы, муниципальный заказчик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</si>
  <si>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</si>
  <si>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</si>
  <si>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</si>
  <si>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</si>
  <si>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Итого по муниципальной программе, 
в том числе:
</t>
  </si>
  <si>
    <t>Итого по подпрограмме 1</t>
  </si>
  <si>
    <t>Итого по подпрограмме 2</t>
  </si>
  <si>
    <t>Внебюджетные источники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</si>
  <si>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</si>
  <si>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</si>
  <si>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</si>
  <si>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</si>
  <si>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подпрограмме 7</t>
  </si>
  <si>
    <t>Итого по подпрограмме 8</t>
  </si>
  <si>
    <t>Итого по подпрограмме 9</t>
  </si>
  <si>
    <t>Итого по  подпрограмме 1</t>
  </si>
  <si>
    <t>Итого по  подпрограмме 5</t>
  </si>
  <si>
    <t>Средства бюджета Раменского городского округа</t>
  </si>
  <si>
    <t>Средства Федерального бюджета</t>
  </si>
  <si>
    <t xml:space="preserve">Итого по подпрограмме 2                                        </t>
  </si>
  <si>
    <r>
      <t xml:space="preserve">"Здравоохранение"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</si>
  <si>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r>
      <t xml:space="preserve">Подпрограмма 1                                                                                                                   "Профилактика заболеваний и формирование здорового образа жизни. Развитие первичной медико-санитарной помощи"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</si>
  <si>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r>
      <rPr>
        <b/>
        <sz val="11"/>
        <rFont val="Times New Roman"/>
        <family val="1"/>
        <charset val="204"/>
      </rPr>
      <t xml:space="preserve">"Культура"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культуре и туризму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</si>
  <si>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1                                                                                                       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культуре и туризму </t>
    </r>
  </si>
  <si>
    <r>
      <t xml:space="preserve">Подпрограмма 2                                                                                                                                 "Развитие музейного дела и народных художественных промыслов"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культуре и туризму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</si>
  <si>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3                                                                                                                                       "Развитие библиотечного дела"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Комитет по культуре и туризму </t>
    </r>
  </si>
  <si>
    <r>
      <t xml:space="preserve">Подпрограмма 4                                                                                                                                                         "Развитие профессионального искусства, гастрольно-концертной и культурно-досуговой деятельности, кинематографии"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культуре и туризму </t>
    </r>
  </si>
  <si>
    <r>
      <t xml:space="preserve">Подпрограмма 5                                                                                                                                             "Укрепление материально-технической базы государственных и муниципальных учреждений культуры Московской области"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Комитет по культуре и туризму </t>
    </r>
  </si>
  <si>
    <r>
      <t xml:space="preserve">Подпрограмма 7                                                                                                                        "Развитие архивного дела"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Архивное управление </t>
    </r>
  </si>
  <si>
    <r>
      <t xml:space="preserve">Подпрограмма 8                                                                                                          "Обеспечивающая подпрограмма"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Комитет по культуре и туризму </t>
    </r>
  </si>
  <si>
    <r>
      <t xml:space="preserve">"Образование"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</si>
  <si>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1                                                                                                                "Дошкольное образование"          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</si>
  <si>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2                                                                                                  "Общее образование"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</si>
  <si>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4                                                                                     "Профессиональное образование"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</si>
  <si>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5                                                                                                                                               "Обеспечивающая подпрограмма"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</si>
  <si>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1                                                                                                                                
"Социальная поддержка граждан"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Управление по бухгалтерскому учету </t>
    </r>
  </si>
  <si>
    <r>
      <t xml:space="preserve">Подпрограмма 2                                                                                                    "Доступная среда"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</si>
  <si>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r>
      <t xml:space="preserve">Подпрограмма 3                                                                                                                           "Развитие системы отдыха и оздоровления детей"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образованию</t>
    </r>
  </si>
  <si>
    <r>
      <t xml:space="preserve">Подпрограмма 8                                                                                                                                            "Развитие трудовых ресурсов и охраны труда"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делами </t>
    </r>
  </si>
  <si>
    <r>
      <t xml:space="preserve">Подпрограмма 9                                                                                                                                                                                             "Развитие и поддержка социально ориентированных некоммерческих организаций"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</si>
  <si>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r>
      <t xml:space="preserve">Подпрограмма 1                                                                                                               "Развитие физической культуры и спорта"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</si>
  <si>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Подпрограмма 3                                                                                                                                                                "Подготовка спортивного резерва"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</si>
  <si>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Подпрограмма 4                                                                                             "Обеспечивающая подпрограмма"     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</si>
  <si>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"Развитие сельского хозяйства"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                                    </t>
    </r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 </t>
    </r>
    <r>
      <rPr>
        <i/>
        <sz val="11"/>
        <rFont val="Times New Roman"/>
        <family val="1"/>
        <charset val="204"/>
      </rPr>
      <t xml:space="preserve">  </t>
    </r>
  </si>
  <si>
    <r>
      <t xml:space="preserve">Подпрограмма 2                                                                                                                                                    "Развитие мелиорации земель сельскохозяйственного назначения"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  </t>
    </r>
    <r>
      <rPr>
        <sz val="11"/>
        <rFont val="Times New Roman"/>
        <family val="1"/>
        <charset val="204"/>
      </rPr>
      <t xml:space="preserve">                                                                         </t>
    </r>
  </si>
  <si>
    <r>
      <rPr>
        <sz val="11"/>
        <rFont val="Times New Roman"/>
        <family val="1"/>
        <charset val="204"/>
      </rPr>
      <t xml:space="preserve"> Подпрограмма 3                                                                                                                                "Комплексное развитие сельских территорий" </t>
    </r>
    <r>
      <rPr>
        <i/>
        <sz val="11"/>
        <rFont val="Times New Roman"/>
        <family val="1"/>
        <charset val="204"/>
      </rPr>
      <t xml:space="preserve">                                    Сектор сельского хозяйства     </t>
    </r>
  </si>
  <si>
    <r>
      <t xml:space="preserve">Подпрограмма 4                                                                                                                                                             "Обеспечение эпизоотического и ветеринарно-санитарного благополучия"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</t>
    </r>
    <r>
      <rPr>
        <sz val="11"/>
        <rFont val="Times New Roman"/>
        <family val="1"/>
        <charset val="204"/>
      </rPr>
      <t xml:space="preserve">                                                                </t>
    </r>
    <r>
      <rPr>
        <i/>
        <sz val="11"/>
        <rFont val="Times New Roman"/>
        <family val="1"/>
        <charset val="204"/>
      </rPr>
      <t xml:space="preserve">  </t>
    </r>
  </si>
  <si>
    <r>
      <t xml:space="preserve">Подпрограмма 7                                                                                                                                                                                            "Экспорт продукции агропромышленного комплекса Московской области"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 </t>
    </r>
    <r>
      <rPr>
        <sz val="11"/>
        <rFont val="Times New Roman"/>
        <family val="1"/>
        <charset val="204"/>
      </rPr>
      <t xml:space="preserve">                                                          </t>
    </r>
    <r>
      <rPr>
        <i/>
        <sz val="11"/>
        <rFont val="Times New Roman"/>
        <family val="1"/>
        <charset val="204"/>
      </rPr>
      <t xml:space="preserve">     </t>
    </r>
  </si>
  <si>
    <r>
      <t xml:space="preserve">"Экология и окружающая среда"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   Управление жилищно-коммунального хозяйства и благоустройства </t>
    </r>
  </si>
  <si>
    <r>
      <t xml:space="preserve">Подпрограмма 1                                                                                                                                             "Охрана окружающей среды"                                                                    </t>
    </r>
    <r>
      <rPr>
        <i/>
        <sz val="11"/>
        <rFont val="Times New Roman"/>
        <family val="1"/>
        <charset val="204"/>
      </rPr>
      <t>Управление жилищно-коммунального хозяйства и благоустройства</t>
    </r>
  </si>
  <si>
    <r>
      <t xml:space="preserve">Подпрограмма 2                                                                                                                                                 "Развитие водохозяйственного комплекса"                                  </t>
    </r>
    <r>
      <rPr>
        <i/>
        <sz val="11"/>
        <rFont val="Times New Roman"/>
        <family val="1"/>
        <charset val="204"/>
      </rPr>
      <t>Управление жилищно-коммунального хозяйства и благоустройства</t>
    </r>
  </si>
  <si>
    <r>
      <t xml:space="preserve">Подпрограмма 4                                                                                                                                "Развитие лесного хозяйства"                                                                     </t>
    </r>
    <r>
      <rPr>
        <i/>
        <sz val="11"/>
        <rFont val="Times New Roman"/>
        <family val="1"/>
        <charset val="204"/>
      </rPr>
      <t>Управление жилищно-коммунального хозяйства и благоустройства</t>
    </r>
  </si>
  <si>
    <r>
      <t xml:space="preserve">Подпрограмма 5                                                                                                                                                                                                   "Региональная программа в области обращения с отходами, в том числе с твердыми коммунальными отходами"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жилищно-коммунального хозяйства и благоустройства</t>
    </r>
  </si>
  <si>
    <r>
      <t xml:space="preserve">"Безопасность и обеспечение безопасности жизнедеятельности населения"                                                                                                                            </t>
    </r>
    <r>
      <rPr>
        <b/>
        <i/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 Управление территориальной безопасности и гражданской защиты</t>
    </r>
  </si>
  <si>
    <r>
      <t xml:space="preserve">Подпрограмма 1                                                                               "Профилактика преступлений и иных правонарушений"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</si>
  <si>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2                                                                                                                                                                       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</si>
  <si>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5                                                                                                                                                                             "Обеспечение мероприятий гражданской обороны на территории муниципального образования Московской области"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</si>
  <si>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6                                                                                                                                  "Обеспечивающая подпрограмма"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</si>
  <si>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1                                                                                                                                                             "Комплексное освоение земельных участков в целях жилищного строительства и развитие застроенных территорий"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градостроительной деятельности и рекламы</t>
    </r>
  </si>
  <si>
    <r>
      <t xml:space="preserve">Подпрограмма 2                                                                                                                                                               "Обеспечение жильем молодых семей"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Отдел жилищной политики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</si>
  <si>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4                                                                                                                                  "Социальная ипотека"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  </t>
    </r>
  </si>
  <si>
    <r>
      <t xml:space="preserve">Подпрограмма 8                                                                                                                        "Обеспечение жильем отдельных категорий граждан, установленных федеральным законодательством"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</t>
    </r>
  </si>
  <si>
    <r>
      <t xml:space="preserve">"Развитие инженерной инфраструктуры и энергоэффективности"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Управление жилищно-коммунального хозяйства и благоустройства </t>
    </r>
  </si>
  <si>
    <r>
      <t xml:space="preserve">Подпрограмма 1                                                                                                     "Чистая вода"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и благоустройства </t>
    </r>
  </si>
  <si>
    <r>
      <t xml:space="preserve">Подпрограмма 4                                                                                                                         "Энергосбережение и повышение энергетической эффективности"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и благоустройства </t>
    </r>
  </si>
  <si>
    <r>
      <t xml:space="preserve">Подпрограмма 6                                                                                                                                         "Развитие газификации"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и благоустройства </t>
    </r>
  </si>
  <si>
    <r>
      <t xml:space="preserve">Подпрограмма 8                                                                                                              "Обеспечивающая подпрограмма"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и благоустройства </t>
    </r>
  </si>
  <si>
    <r>
      <t xml:space="preserve">Подпрограмма 1                                                                                                                                           "Инвестиции"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Управление потребительского рынка, инвестиций и развития предпринимательства </t>
    </r>
  </si>
  <si>
    <r>
      <t xml:space="preserve">Подпрограмма 2                                                                                                                                                                 "Развитие конкуренции"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МКУ «Центр закупок»</t>
    </r>
  </si>
  <si>
    <r>
      <t xml:space="preserve">Подпрограмма 3                                                                                                          "Развитие малого и среднего предпринимательства"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потребительского рынка, инвестиций и развития предпринимательства </t>
    </r>
  </si>
  <si>
    <r>
      <t xml:space="preserve">"Управление имуществом и муниципальными финансами"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муниципальным имуществом                                                                            </t>
    </r>
  </si>
  <si>
    <r>
      <t xml:space="preserve">Подпрограмма 1                                                                                                                                                            "Развитие имущественного комплекса"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муниципальным имуществом</t>
    </r>
  </si>
  <si>
    <r>
      <t xml:space="preserve">Подпрограмма 4                                                                                                                                                                         "Управление муниципальными финансами"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финансов, налоговой политики и казначейства </t>
    </r>
  </si>
  <si>
    <r>
      <t xml:space="preserve">Подпрограмма 1                                                                                                                                        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взаимодействию со СМИ </t>
    </r>
  </si>
  <si>
    <r>
      <t xml:space="preserve">Подпрограмма 3                                                                                                 "Эффективное местное самоуправление Московской области"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</si>
  <si>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Подпрограмма 4                                                                                                               "Молодежь Подмосковья"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    Комитет по спорту и молодежной политике</t>
    </r>
  </si>
  <si>
    <r>
      <t xml:space="preserve">Подпрограмма 5                                                                                                                        "Обеспечивающая подпрограмма"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Комитет по спорту и молодежной политике</t>
    </r>
  </si>
  <si>
    <r>
      <t xml:space="preserve">Подпрограмма 6                                                                                                                                                     "Развитие туризма в Московской области"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Комитет по культуре и туризму </t>
    </r>
  </si>
  <si>
    <r>
      <t xml:space="preserve">Подпрограмма 1                                                                                                           "Пассажирский транспорт общего пользования"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Отдел транспорта и дорожного хозяйства </t>
    </r>
  </si>
  <si>
    <r>
      <t xml:space="preserve">Подпрограмма 2                                                                                 "Дороги Подмосковья"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МКУ «Раменские автомобильные дороги»</t>
    </r>
  </si>
  <si>
    <r>
      <t xml:space="preserve">Подпрограмма 5                                                                                                                     "Обеспечивающая подпрограмма"                                                                             </t>
    </r>
    <r>
      <rPr>
        <i/>
        <sz val="11"/>
        <rFont val="Times New Roman"/>
        <family val="1"/>
        <charset val="204"/>
      </rPr>
      <t>МКУ «Раменские автомобильные дороги»</t>
    </r>
  </si>
  <si>
    <r>
      <t xml:space="preserve">"Цифровое муниципальное образование"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муниципальных услуг, связи и развития ИКТ                                                                                    </t>
    </r>
  </si>
  <si>
    <r>
      <t>Подпрограмма 1                                                                                 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</t>
    </r>
    <r>
      <rPr>
        <i/>
        <sz val="11"/>
        <rFont val="Times New Roman"/>
        <family val="1"/>
        <charset val="204"/>
      </rPr>
      <t xml:space="preserve">"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МАУ «Многофункциональный центр»</t>
    </r>
  </si>
  <si>
    <r>
      <t xml:space="preserve">Подпрограмма 2                                                                                "Развитие информационной и технологической инфраструктуры экосистемы цифровой экономики муниципального образования Московской области"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муниципальных услуг, связи и развития ИКТ           </t>
    </r>
    <r>
      <rPr>
        <sz val="11"/>
        <rFont val="Times New Roman"/>
        <family val="1"/>
        <charset val="204"/>
      </rPr>
      <t xml:space="preserve">                                                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</si>
  <si>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Подпрограмма 1                                                                                  "Разработка генерального плана развития городского округа"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градостроительной деятельности и рекламы </t>
    </r>
  </si>
  <si>
    <r>
      <t xml:space="preserve">Подпрограмма 2                                                                                       "Реализация политики пространственного развития" 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>Управление градостроительной деятельности и рекламы</t>
    </r>
  </si>
  <si>
    <r>
      <t xml:space="preserve">Подпрограмма 1                                                                               "Комфортная городская среда"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и благоустройства </t>
    </r>
  </si>
  <si>
    <r>
      <t xml:space="preserve">"Строительство объектов социальной инфраструктуры"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Управление капитального строительства </t>
    </r>
  </si>
  <si>
    <r>
      <t xml:space="preserve">Подпрограмма 3                                                                                                 "Строительство (реконструкция) объектов образования"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капитального строительства </t>
    </r>
  </si>
  <si>
    <r>
      <t xml:space="preserve">Подпрограмма 7                                                                                          "Обеспечивающая подпрограмма"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капитального строительства </t>
    </r>
  </si>
  <si>
    <r>
      <t xml:space="preserve">"Переселение граждан из аварийного жилищного фонда"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   Управление градостроительной деятельности и рекламы</t>
    </r>
    <r>
      <rPr>
        <b/>
        <sz val="11"/>
        <rFont val="Times New Roman"/>
        <family val="1"/>
        <charset val="204"/>
      </rPr>
      <t xml:space="preserve">                  </t>
    </r>
  </si>
  <si>
    <r>
      <t xml:space="preserve">Подпрограмма 5
"Финансовое обеспечение системы организации медицинской помощи"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</si>
  <si>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t xml:space="preserve">Средства бюджета Московской области </t>
  </si>
  <si>
    <r>
      <t xml:space="preserve">Подпрограмм 9                                                                                              "Развитие парков культуры и отдыха"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жилищно-коммунального хозяйства и благоустройства</t>
    </r>
  </si>
  <si>
    <r>
      <t xml:space="preserve">Подпрограмма 3                                                                                                        "Дополнительное образование, воспитание и психолого-социальное сопровождение детей"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образованию                    </t>
    </r>
  </si>
  <si>
    <r>
      <t xml:space="preserve">Подпрограмма 1                                                                                                                                                    "Развитие отраслей сельского хозяйства и перерабатывающей промышленности"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</t>
    </r>
  </si>
  <si>
    <t xml:space="preserve">Средства бюджета Московской области  </t>
  </si>
  <si>
    <r>
      <t xml:space="preserve">Подпрограмма 3                                                                                                                                                                                         "Совершенствование муниципальной службы Московской области"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делами </t>
    </r>
  </si>
  <si>
    <r>
      <t xml:space="preserve">Подпрограмма 2                                                                                                                                         "Мир и согласие. Новые возможности"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спорту и молодежной политике    </t>
    </r>
    <r>
      <rPr>
        <sz val="11"/>
        <rFont val="Times New Roman"/>
        <family val="1"/>
        <charset val="204"/>
      </rPr>
      <t xml:space="preserve">                                                                </t>
    </r>
    <r>
      <rPr>
        <i/>
        <sz val="11"/>
        <rFont val="Times New Roman"/>
        <family val="1"/>
        <charset val="204"/>
      </rPr>
      <t xml:space="preserve">  </t>
    </r>
  </si>
  <si>
    <r>
      <t xml:space="preserve">Подпрограмма 2                                                                                         "Благоустройство территорий"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и благоустройства </t>
    </r>
  </si>
  <si>
    <r>
      <t xml:space="preserve">Подпрограмма 3                                                                                                                                                                      "Создание условий для обеспечения комфортного проживания жителей в многоквартирных домах"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и благоустройства </t>
    </r>
  </si>
  <si>
    <r>
      <t xml:space="preserve">Подпрограмма 1                                                                                                                                 "Обеспечение устойчивого сокращения непригодного для проживания жилищного фонда"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градостроительной деятельности и рекламы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</si>
  <si>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2                                                                                                                                  "Обеспечение мероприятий по переселению граждан из аварийного жилищного фонда в Московской области"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градостроительной деятельности и рекламы </t>
    </r>
    <r>
      <rPr>
        <sz val="11"/>
        <rFont val="Times New Roman"/>
        <family val="1"/>
        <charset val="204"/>
      </rPr>
      <t xml:space="preserve">  </t>
    </r>
  </si>
  <si>
    <r>
      <t xml:space="preserve">Подпрограмма 3                                                                                                                                                     "Обеспечение жильем детей-сирот и детей, оставшихся без попечения родителей, лиц из числа детей-сирот и детей, оставшихся без попечения родителей"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Отдел жилищной политики </t>
    </r>
    <r>
      <rPr>
        <sz val="11"/>
        <rFont val="Times New Roman"/>
        <family val="1"/>
        <charset val="204"/>
      </rPr>
      <t xml:space="preserve">  </t>
    </r>
  </si>
  <si>
    <r>
      <t xml:space="preserve">Подпрограмма 7                                                                                                                                                 "Улучшение жилищных условий отдельных категорий многодетных семей"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</t>
    </r>
    <r>
      <rPr>
        <sz val="11"/>
        <rFont val="Times New Roman"/>
        <family val="1"/>
        <charset val="204"/>
      </rPr>
      <t xml:space="preserve">  </t>
    </r>
  </si>
  <si>
    <r>
      <t xml:space="preserve">Подпрограмма 2                                                                                                                    "Системы водоотведения"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и благоустройства </t>
    </r>
  </si>
  <si>
    <r>
      <t xml:space="preserve">Подпрограмма 3                                                                                                                                      "Создание условий для обеспечения качественными коммунальными услугами"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и благоустройства </t>
    </r>
  </si>
  <si>
    <r>
      <t xml:space="preserve">Подпрограмма 3                                                                                                                                         "Развитие и совершенствование систем оповещения и информирования населения муниципального образования Московской области"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</si>
  <si>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4                                                                                 "Обеспечение пожарной безопасности на территории муниципального образования Московской области"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</si>
  <si>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"Развитие и функционирование дорожно-транспортного комплекса"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транспорта и дорожного хозяйства                  </t>
    </r>
  </si>
  <si>
    <r>
      <t xml:space="preserve">"Жилище"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Отдел жилищной политики                                                                                                        </t>
    </r>
  </si>
  <si>
    <r>
      <t xml:space="preserve">"Предпринимательство"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Управление потребительского рынка, инвестиций и развития предпринимательства                                                                                        </t>
    </r>
  </si>
  <si>
    <r>
      <t xml:space="preserve">Подпрограмма 5                                                                                                                                                   "Обеспечивающая подпрограмма"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по бухгалтерскому учету </t>
    </r>
  </si>
  <si>
    <r>
      <t xml:space="preserve">Подпрограмма 2                                                                                                          "Строительство (реконструкция) объектов культуры"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капитального строительства</t>
    </r>
    <r>
      <rPr>
        <sz val="11"/>
        <rFont val="Times New Roman"/>
        <family val="1"/>
        <charset val="204"/>
      </rPr>
      <t xml:space="preserve"> </t>
    </r>
  </si>
  <si>
    <t xml:space="preserve">СВОДНЫЙ ГОДОВОЙ ОТЧЕТ О РЕАЛИЗАЦИИ МУНИЦИПАЛЬНЫХ ПРОГРАММ
ЗА 2020 ГОД
</t>
  </si>
  <si>
    <r>
      <t xml:space="preserve">Подпрограмма 4                                                                                                                                                                               "Развитие потребительского рынка и услуг"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потребительского рынка, инвестиций и развития предпринимательства </t>
    </r>
  </si>
  <si>
    <r>
      <rPr>
        <b/>
        <sz val="11"/>
        <rFont val="Times New Roman"/>
        <family val="1"/>
        <charset val="204"/>
      </rPr>
      <t>"Спорт"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спорту и молодежной политике </t>
    </r>
  </si>
  <si>
    <r>
      <t xml:space="preserve">"Социальная защита населения"             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 xml:space="preserve">Управление мер социальной поддержки                                                                                                                     </t>
    </r>
  </si>
  <si>
    <r>
      <t xml:space="preserve">"Развитие институтов гражданского общества, повышение эффективности местного самоуправления и реализации молодежной политики"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спорту и молодежной политике                                                                                     </t>
    </r>
  </si>
  <si>
    <r>
      <t xml:space="preserve">"Архитектура и градостроительство"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градостроительной деятельности и рекламы</t>
    </r>
  </si>
  <si>
    <r>
      <t xml:space="preserve">"Формирование современной комфортной городской среды"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Управление жилищно-коммунального хозяйства и благоустройства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</si>
</sst>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 wrapText="1"/>
    </xf>
    <xf numFmtId="9" fontId="5" fillId="2" borderId="1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10" fontId="5" fillId="2" borderId="2" xfId="1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center" wrapText="1"/>
    </xf>
    <xf numFmtId="0" fontId="5" fillId="0" borderId="2" xfId="0" applyFont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10" fontId="5" fillId="2" borderId="2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5" fillId="2" borderId="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top"/>
    </xf>
    <xf numFmtId="4" fontId="5" fillId="2" borderId="3" xfId="0" applyNumberFormat="1" applyFont="1" applyFill="1" applyBorder="1" applyAlignment="1">
      <alignment horizontal="center" vertical="top"/>
    </xf>
    <xf numFmtId="10" fontId="5" fillId="2" borderId="3" xfId="0" applyNumberFormat="1" applyFont="1" applyFill="1" applyBorder="1" applyAlignment="1">
      <alignment horizontal="center" vertical="top"/>
    </xf>
    <xf numFmtId="9" fontId="5" fillId="2" borderId="3" xfId="0" applyNumberFormat="1" applyFont="1" applyFill="1" applyBorder="1" applyAlignment="1">
      <alignment horizontal="center" vertical="top"/>
    </xf>
    <xf numFmtId="9" fontId="5" fillId="2" borderId="1" xfId="0" applyNumberFormat="1" applyFont="1" applyFill="1" applyBorder="1" applyAlignment="1">
      <alignment horizontal="center" vertical="top"/>
    </xf>
    <xf numFmtId="10" fontId="5" fillId="0" borderId="1" xfId="0" applyNumberFormat="1" applyFont="1" applyBorder="1" applyAlignment="1">
      <alignment horizontal="center" vertical="top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/>
    </xf>
    <xf numFmtId="0" fontId="8" fillId="0" borderId="3" xfId="0" applyFont="1" applyBorder="1"/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7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9" fontId="5" fillId="2" borderId="2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0" fontId="8" fillId="2" borderId="1" xfId="0" applyFont="1" applyFill="1" applyBorder="1"/>
    <xf numFmtId="10" fontId="5" fillId="2" borderId="3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/>
    </xf>
    <xf numFmtId="0" fontId="6" fillId="0" borderId="9" xfId="0" applyFont="1" applyBorder="1" applyAlignment="1">
      <alignment vertical="top"/>
    </xf>
    <xf numFmtId="0" fontId="5" fillId="2" borderId="1" xfId="0" applyFont="1" applyFill="1" applyBorder="1" applyAlignment="1">
      <alignment wrapText="1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5" fillId="0" borderId="9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top"/>
    </xf>
    <xf numFmtId="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3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center" vertical="top"/>
    </xf>
    <xf numFmtId="10" fontId="5" fillId="2" borderId="4" xfId="0" applyNumberFormat="1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2" borderId="6" xfId="0" applyFont="1" applyFill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2" fontId="5" fillId="2" borderId="2" xfId="0" applyNumberFormat="1" applyFont="1" applyFill="1" applyBorder="1" applyAlignment="1">
      <alignment horizontal="center" vertical="top"/>
    </xf>
    <xf numFmtId="2" fontId="5" fillId="2" borderId="3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0"/>
  <sheetViews>
    <sheetView tabSelected="1" view="pageBreakPreview" zoomScale="120" zoomScaleNormal="100" zoomScaleSheetLayoutView="120" workbookViewId="0">
      <selection sqref="A1:F4"/>
    </sheetView>
  </sheetViews>
  <sheetFormatPr defaultRowHeight="15" x14ac:dyDescent="0.25"/>
  <cols>
    <col min="1" max="1" width="6.7109375" customWidth="1"/>
    <col min="2" max="2" width="60" customWidth="1"/>
    <col min="3" max="3" width="31" customWidth="1"/>
    <col min="4" max="4" width="19.140625" customWidth="1"/>
    <col min="5" max="5" width="21.42578125" customWidth="1"/>
    <col min="6" max="6" width="18.42578125" customWidth="1"/>
  </cols>
  <sheetData>
    <row r="1" spans="1:6" ht="15" customHeight="1" x14ac:dyDescent="0.25">
      <c r="A1" s="90" t="s">
        <v>116</v>
      </c>
      <c r="B1" s="90"/>
      <c r="C1" s="90"/>
      <c r="D1" s="90"/>
      <c r="E1" s="90"/>
      <c r="F1" s="90"/>
    </row>
    <row r="2" spans="1:6" x14ac:dyDescent="0.25">
      <c r="A2" s="90"/>
      <c r="B2" s="90"/>
      <c r="C2" s="90"/>
      <c r="D2" s="90"/>
      <c r="E2" s="90"/>
      <c r="F2" s="90"/>
    </row>
    <row r="3" spans="1:6" x14ac:dyDescent="0.25">
      <c r="A3" s="90"/>
      <c r="B3" s="90"/>
      <c r="C3" s="90"/>
      <c r="D3" s="90"/>
      <c r="E3" s="90"/>
      <c r="F3" s="90"/>
    </row>
    <row r="4" spans="1:6" ht="5.25" customHeight="1" x14ac:dyDescent="0.25">
      <c r="A4" s="90"/>
      <c r="B4" s="90"/>
      <c r="C4" s="90"/>
      <c r="D4" s="90"/>
      <c r="E4" s="90"/>
      <c r="F4" s="90"/>
    </row>
    <row r="5" spans="1:6" ht="47.2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5.75" x14ac:dyDescent="0.25">
      <c r="A6" s="2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</row>
    <row r="7" spans="1:6" ht="33.75" customHeight="1" x14ac:dyDescent="0.25">
      <c r="A7" s="92">
        <v>1</v>
      </c>
      <c r="B7" s="4" t="s">
        <v>22</v>
      </c>
      <c r="C7" s="5" t="s">
        <v>19</v>
      </c>
      <c r="D7" s="6">
        <f>D9+D11</f>
        <v>8622</v>
      </c>
      <c r="E7" s="6">
        <f>E9+E11</f>
        <v>8622</v>
      </c>
      <c r="F7" s="7">
        <f t="shared" ref="F7:F8" si="0">E7/D7*100%</f>
        <v>1</v>
      </c>
    </row>
    <row r="8" spans="1:6" ht="30.75" customHeight="1" x14ac:dyDescent="0.25">
      <c r="A8" s="93"/>
      <c r="B8" s="5" t="s">
        <v>6</v>
      </c>
      <c r="C8" s="8"/>
      <c r="D8" s="6">
        <f>D7</f>
        <v>8622</v>
      </c>
      <c r="E8" s="6">
        <f>E7</f>
        <v>8622</v>
      </c>
      <c r="F8" s="7">
        <f t="shared" si="0"/>
        <v>1</v>
      </c>
    </row>
    <row r="9" spans="1:6" ht="63" customHeight="1" x14ac:dyDescent="0.25">
      <c r="A9" s="93"/>
      <c r="B9" s="9" t="s">
        <v>23</v>
      </c>
      <c r="C9" s="5" t="s">
        <v>19</v>
      </c>
      <c r="D9" s="10">
        <v>0</v>
      </c>
      <c r="E9" s="10">
        <v>0</v>
      </c>
      <c r="F9" s="11">
        <v>0</v>
      </c>
    </row>
    <row r="10" spans="1:6" ht="18" customHeight="1" x14ac:dyDescent="0.25">
      <c r="A10" s="93"/>
      <c r="B10" s="9" t="s">
        <v>17</v>
      </c>
      <c r="C10" s="12"/>
      <c r="D10" s="10">
        <f>D9</f>
        <v>0</v>
      </c>
      <c r="E10" s="10">
        <f>E9</f>
        <v>0</v>
      </c>
      <c r="F10" s="11">
        <v>0</v>
      </c>
    </row>
    <row r="11" spans="1:6" ht="63.75" customHeight="1" x14ac:dyDescent="0.25">
      <c r="A11" s="93"/>
      <c r="B11" s="9" t="s">
        <v>93</v>
      </c>
      <c r="C11" s="5" t="s">
        <v>19</v>
      </c>
      <c r="D11" s="6">
        <v>8622</v>
      </c>
      <c r="E11" s="6">
        <v>8622</v>
      </c>
      <c r="F11" s="7">
        <f t="shared" ref="F11:F12" si="1">E11/D11*100%</f>
        <v>1</v>
      </c>
    </row>
    <row r="12" spans="1:6" ht="18.75" customHeight="1" x14ac:dyDescent="0.25">
      <c r="A12" s="94"/>
      <c r="B12" s="9" t="s">
        <v>18</v>
      </c>
      <c r="C12" s="12"/>
      <c r="D12" s="6">
        <f>D11</f>
        <v>8622</v>
      </c>
      <c r="E12" s="6">
        <f>E11</f>
        <v>8622</v>
      </c>
      <c r="F12" s="7">
        <f t="shared" si="1"/>
        <v>1</v>
      </c>
    </row>
    <row r="13" spans="1:6" ht="33.75" customHeight="1" x14ac:dyDescent="0.25">
      <c r="A13" s="98">
        <v>2</v>
      </c>
      <c r="B13" s="61" t="s">
        <v>24</v>
      </c>
      <c r="C13" s="13" t="s">
        <v>94</v>
      </c>
      <c r="D13" s="6">
        <f>D29</f>
        <v>10712</v>
      </c>
      <c r="E13" s="6">
        <f>E29</f>
        <v>10712</v>
      </c>
      <c r="F13" s="14">
        <f t="shared" ref="F13:F18" si="2">E13/D13*100%</f>
        <v>1</v>
      </c>
    </row>
    <row r="14" spans="1:6" ht="35.25" customHeight="1" x14ac:dyDescent="0.25">
      <c r="A14" s="99"/>
      <c r="B14" s="62"/>
      <c r="C14" s="5" t="s">
        <v>19</v>
      </c>
      <c r="D14" s="15">
        <f>D16+D18+D20+D24+D27+D30+D32+D34</f>
        <v>525298</v>
      </c>
      <c r="E14" s="15">
        <f>E16+E18+E20+E24+E27+E30+E32+E34</f>
        <v>518926.47</v>
      </c>
      <c r="F14" s="16">
        <f t="shared" si="2"/>
        <v>0.98787063723829138</v>
      </c>
    </row>
    <row r="15" spans="1:6" ht="31.9" customHeight="1" x14ac:dyDescent="0.25">
      <c r="A15" s="99"/>
      <c r="B15" s="5" t="s">
        <v>6</v>
      </c>
      <c r="C15" s="17"/>
      <c r="D15" s="15">
        <f>D13+D14</f>
        <v>536010</v>
      </c>
      <c r="E15" s="15">
        <f>E13+E14</f>
        <v>529638.47</v>
      </c>
      <c r="F15" s="16">
        <f t="shared" si="2"/>
        <v>0.98811303893584068</v>
      </c>
    </row>
    <row r="16" spans="1:6" ht="91.5" customHeight="1" x14ac:dyDescent="0.25">
      <c r="A16" s="99"/>
      <c r="B16" s="18" t="s">
        <v>25</v>
      </c>
      <c r="C16" s="5" t="s">
        <v>19</v>
      </c>
      <c r="D16" s="15">
        <v>586</v>
      </c>
      <c r="E16" s="15">
        <v>586</v>
      </c>
      <c r="F16" s="16">
        <f t="shared" si="2"/>
        <v>1</v>
      </c>
    </row>
    <row r="17" spans="1:6" ht="18.75" customHeight="1" x14ac:dyDescent="0.25">
      <c r="A17" s="100"/>
      <c r="B17" s="19" t="s">
        <v>7</v>
      </c>
      <c r="C17" s="5"/>
      <c r="D17" s="15">
        <f>D16</f>
        <v>586</v>
      </c>
      <c r="E17" s="15">
        <f>E16</f>
        <v>586</v>
      </c>
      <c r="F17" s="16">
        <f t="shared" si="2"/>
        <v>1</v>
      </c>
    </row>
    <row r="18" spans="1:6" ht="60" customHeight="1" x14ac:dyDescent="0.25">
      <c r="A18" s="20"/>
      <c r="B18" s="21" t="s">
        <v>26</v>
      </c>
      <c r="C18" s="13" t="s">
        <v>19</v>
      </c>
      <c r="D18" s="6">
        <v>18923</v>
      </c>
      <c r="E18" s="6">
        <v>18922.66</v>
      </c>
      <c r="F18" s="22">
        <f t="shared" si="2"/>
        <v>0.99998203244728634</v>
      </c>
    </row>
    <row r="19" spans="1:6" ht="17.25" customHeight="1" x14ac:dyDescent="0.25">
      <c r="A19" s="58"/>
      <c r="B19" s="31" t="s">
        <v>8</v>
      </c>
      <c r="C19" s="17"/>
      <c r="D19" s="15">
        <f>D18</f>
        <v>18923</v>
      </c>
      <c r="E19" s="15">
        <f>E18</f>
        <v>18922.66</v>
      </c>
      <c r="F19" s="16">
        <f>E19/D19*100%</f>
        <v>0.99998203244728634</v>
      </c>
    </row>
    <row r="20" spans="1:6" ht="35.25" customHeight="1" x14ac:dyDescent="0.25">
      <c r="A20" s="23"/>
      <c r="B20" s="97" t="s">
        <v>27</v>
      </c>
      <c r="C20" s="80" t="s">
        <v>19</v>
      </c>
      <c r="D20" s="95">
        <v>79432</v>
      </c>
      <c r="E20" s="95">
        <v>79429.45</v>
      </c>
      <c r="F20" s="96">
        <f>E20/D20*100%</f>
        <v>0.9999678970691912</v>
      </c>
    </row>
    <row r="21" spans="1:6" ht="12.75" customHeight="1" x14ac:dyDescent="0.25">
      <c r="A21" s="23"/>
      <c r="B21" s="97"/>
      <c r="C21" s="80"/>
      <c r="D21" s="95"/>
      <c r="E21" s="95"/>
      <c r="F21" s="96"/>
    </row>
    <row r="22" spans="1:6" ht="9.6" hidden="1" customHeight="1" x14ac:dyDescent="0.25">
      <c r="A22" s="23"/>
      <c r="B22" s="97"/>
      <c r="C22" s="62"/>
      <c r="D22" s="82"/>
      <c r="E22" s="82"/>
      <c r="F22" s="86"/>
    </row>
    <row r="23" spans="1:6" ht="18" customHeight="1" x14ac:dyDescent="0.25">
      <c r="A23" s="23"/>
      <c r="B23" s="24" t="s">
        <v>10</v>
      </c>
      <c r="C23" s="17"/>
      <c r="D23" s="15">
        <f>D20</f>
        <v>79432</v>
      </c>
      <c r="E23" s="15">
        <f>E20</f>
        <v>79429.45</v>
      </c>
      <c r="F23" s="16">
        <f>E23/D23*100%</f>
        <v>0.9999678970691912</v>
      </c>
    </row>
    <row r="24" spans="1:6" ht="33" customHeight="1" x14ac:dyDescent="0.25">
      <c r="A24" s="23"/>
      <c r="B24" s="89" t="s">
        <v>28</v>
      </c>
      <c r="C24" s="61" t="s">
        <v>19</v>
      </c>
      <c r="D24" s="81">
        <v>338964</v>
      </c>
      <c r="E24" s="81">
        <v>338750.92</v>
      </c>
      <c r="F24" s="85">
        <f>E24/D24*100%</f>
        <v>0.99937137867148129</v>
      </c>
    </row>
    <row r="25" spans="1:6" ht="45.75" customHeight="1" x14ac:dyDescent="0.25">
      <c r="A25" s="23"/>
      <c r="B25" s="69"/>
      <c r="C25" s="62"/>
      <c r="D25" s="82"/>
      <c r="E25" s="82"/>
      <c r="F25" s="86"/>
    </row>
    <row r="26" spans="1:6" ht="18" customHeight="1" x14ac:dyDescent="0.25">
      <c r="A26" s="23"/>
      <c r="B26" s="19" t="s">
        <v>11</v>
      </c>
      <c r="C26" s="25"/>
      <c r="D26" s="26">
        <f>D24</f>
        <v>338964</v>
      </c>
      <c r="E26" s="26">
        <f>E24</f>
        <v>338750.92</v>
      </c>
      <c r="F26" s="27">
        <f t="shared" ref="F26:F31" si="3">E26/D26*100%</f>
        <v>0.99937137867148129</v>
      </c>
    </row>
    <row r="27" spans="1:6" ht="62.25" customHeight="1" x14ac:dyDescent="0.25">
      <c r="A27" s="23"/>
      <c r="B27" s="18" t="s">
        <v>29</v>
      </c>
      <c r="C27" s="5" t="str">
        <f>$C$24</f>
        <v>Средства бюджета Раменского городского округа</v>
      </c>
      <c r="D27" s="26">
        <v>0</v>
      </c>
      <c r="E27" s="26">
        <v>0</v>
      </c>
      <c r="F27" s="28">
        <v>0</v>
      </c>
    </row>
    <row r="28" spans="1:6" ht="18" customHeight="1" x14ac:dyDescent="0.25">
      <c r="A28" s="23"/>
      <c r="B28" s="24" t="s">
        <v>12</v>
      </c>
      <c r="C28" s="17"/>
      <c r="D28" s="15">
        <f>D27</f>
        <v>0</v>
      </c>
      <c r="E28" s="15">
        <f>E27</f>
        <v>0</v>
      </c>
      <c r="F28" s="29">
        <v>0</v>
      </c>
    </row>
    <row r="29" spans="1:6" ht="33" customHeight="1" x14ac:dyDescent="0.25">
      <c r="A29" s="23"/>
      <c r="B29" s="61" t="s">
        <v>30</v>
      </c>
      <c r="C29" s="18" t="s">
        <v>94</v>
      </c>
      <c r="D29" s="15">
        <v>10712</v>
      </c>
      <c r="E29" s="15">
        <v>10712</v>
      </c>
      <c r="F29" s="30">
        <f t="shared" si="3"/>
        <v>1</v>
      </c>
    </row>
    <row r="30" spans="1:6" ht="32.25" customHeight="1" x14ac:dyDescent="0.25">
      <c r="A30" s="99"/>
      <c r="B30" s="62"/>
      <c r="C30" s="5" t="str">
        <f>$C$24</f>
        <v>Средства бюджета Раменского городского округа</v>
      </c>
      <c r="D30" s="15">
        <v>6720</v>
      </c>
      <c r="E30" s="15">
        <v>6718.24</v>
      </c>
      <c r="F30" s="16">
        <f t="shared" si="3"/>
        <v>0.9997380952380952</v>
      </c>
    </row>
    <row r="31" spans="1:6" ht="18" customHeight="1" x14ac:dyDescent="0.25">
      <c r="A31" s="99"/>
      <c r="B31" s="31" t="s">
        <v>14</v>
      </c>
      <c r="C31" s="17"/>
      <c r="D31" s="15">
        <f>D29+D30</f>
        <v>17432</v>
      </c>
      <c r="E31" s="15">
        <f>E29+E30</f>
        <v>17430.239999999998</v>
      </c>
      <c r="F31" s="16">
        <f t="shared" si="3"/>
        <v>0.99989903625516285</v>
      </c>
    </row>
    <row r="32" spans="1:6" ht="48" customHeight="1" x14ac:dyDescent="0.25">
      <c r="A32" s="99"/>
      <c r="B32" s="5" t="s">
        <v>31</v>
      </c>
      <c r="C32" s="5" t="str">
        <f>$C$24</f>
        <v>Средства бюджета Раменского городского округа</v>
      </c>
      <c r="D32" s="15">
        <v>36673</v>
      </c>
      <c r="E32" s="15">
        <v>30519.200000000001</v>
      </c>
      <c r="F32" s="16">
        <f t="shared" ref="F32:F39" si="4">E32/D32*100%</f>
        <v>0.83219807487797559</v>
      </c>
    </row>
    <row r="33" spans="1:6" ht="18" customHeight="1" x14ac:dyDescent="0.25">
      <c r="A33" s="99"/>
      <c r="B33" s="32" t="s">
        <v>15</v>
      </c>
      <c r="C33" s="17"/>
      <c r="D33" s="15">
        <f>D32</f>
        <v>36673</v>
      </c>
      <c r="E33" s="15">
        <f>E32</f>
        <v>30519.200000000001</v>
      </c>
      <c r="F33" s="16">
        <f t="shared" si="4"/>
        <v>0.83219807487797559</v>
      </c>
    </row>
    <row r="34" spans="1:6" ht="61.5" customHeight="1" x14ac:dyDescent="0.25">
      <c r="A34" s="99"/>
      <c r="B34" s="5" t="s">
        <v>95</v>
      </c>
      <c r="C34" s="5" t="str">
        <f>$C$24</f>
        <v>Средства бюджета Раменского городского округа</v>
      </c>
      <c r="D34" s="15">
        <v>44000</v>
      </c>
      <c r="E34" s="15">
        <v>44000</v>
      </c>
      <c r="F34" s="16">
        <f t="shared" si="4"/>
        <v>1</v>
      </c>
    </row>
    <row r="35" spans="1:6" ht="51" customHeight="1" x14ac:dyDescent="0.25">
      <c r="A35" s="33"/>
      <c r="B35" s="35" t="s">
        <v>16</v>
      </c>
      <c r="C35" s="5"/>
      <c r="D35" s="15">
        <f>D34</f>
        <v>44000</v>
      </c>
      <c r="E35" s="15">
        <f>E34</f>
        <v>44000</v>
      </c>
      <c r="F35" s="16">
        <f t="shared" si="4"/>
        <v>1</v>
      </c>
    </row>
    <row r="36" spans="1:6" ht="33.75" customHeight="1" x14ac:dyDescent="0.25">
      <c r="A36" s="68">
        <v>3</v>
      </c>
      <c r="B36" s="72" t="s">
        <v>32</v>
      </c>
      <c r="C36" s="5" t="s">
        <v>20</v>
      </c>
      <c r="D36" s="15">
        <f>D43</f>
        <v>98076.43</v>
      </c>
      <c r="E36" s="15">
        <f>E43</f>
        <v>88985.58</v>
      </c>
      <c r="F36" s="16">
        <f t="shared" si="4"/>
        <v>0.90730851439025673</v>
      </c>
    </row>
    <row r="37" spans="1:6" ht="33" customHeight="1" x14ac:dyDescent="0.25">
      <c r="A37" s="68"/>
      <c r="B37" s="87"/>
      <c r="C37" s="13" t="s">
        <v>94</v>
      </c>
      <c r="D37" s="15">
        <f>D40+D44+D47</f>
        <v>4322579.49</v>
      </c>
      <c r="E37" s="15">
        <f>E40+E44+E47</f>
        <v>4273297.29</v>
      </c>
      <c r="F37" s="16">
        <f t="shared" si="4"/>
        <v>0.988598890983032</v>
      </c>
    </row>
    <row r="38" spans="1:6" ht="33.75" customHeight="1" x14ac:dyDescent="0.25">
      <c r="A38" s="68"/>
      <c r="B38" s="73"/>
      <c r="C38" s="5" t="s">
        <v>19</v>
      </c>
      <c r="D38" s="15">
        <f>D41+D45+D48+D50+D52</f>
        <v>1906657.87</v>
      </c>
      <c r="E38" s="15">
        <f>E41+E45+E48+E50+E52</f>
        <v>1866188.43</v>
      </c>
      <c r="F38" s="16">
        <f t="shared" si="4"/>
        <v>0.97877467130482088</v>
      </c>
    </row>
    <row r="39" spans="1:6" ht="33" customHeight="1" x14ac:dyDescent="0.25">
      <c r="A39" s="68"/>
      <c r="B39" s="5" t="s">
        <v>6</v>
      </c>
      <c r="C39" s="5"/>
      <c r="D39" s="15">
        <f>D36+D37+D38</f>
        <v>6327313.79</v>
      </c>
      <c r="E39" s="15">
        <f>E36+E37+E38</f>
        <v>6228471.2999999998</v>
      </c>
      <c r="F39" s="16">
        <f t="shared" si="4"/>
        <v>0.98437844347846071</v>
      </c>
    </row>
    <row r="40" spans="1:6" ht="32.25" customHeight="1" x14ac:dyDescent="0.25">
      <c r="A40" s="68"/>
      <c r="B40" s="106" t="s">
        <v>33</v>
      </c>
      <c r="C40" s="13" t="s">
        <v>94</v>
      </c>
      <c r="D40" s="15">
        <v>1619947</v>
      </c>
      <c r="E40" s="15">
        <v>1598610.68</v>
      </c>
      <c r="F40" s="16">
        <f t="shared" ref="F40:F67" si="5">E40/D40*100%</f>
        <v>0.98682900119571804</v>
      </c>
    </row>
    <row r="41" spans="1:6" ht="32.25" customHeight="1" x14ac:dyDescent="0.25">
      <c r="A41" s="68"/>
      <c r="B41" s="107"/>
      <c r="C41" s="5" t="s">
        <v>19</v>
      </c>
      <c r="D41" s="15">
        <v>677917.72</v>
      </c>
      <c r="E41" s="15">
        <v>677790.29</v>
      </c>
      <c r="F41" s="16">
        <f t="shared" si="5"/>
        <v>0.99981202733570684</v>
      </c>
    </row>
    <row r="42" spans="1:6" ht="18" customHeight="1" x14ac:dyDescent="0.25">
      <c r="A42" s="68"/>
      <c r="B42" s="31" t="s">
        <v>7</v>
      </c>
      <c r="C42" s="5"/>
      <c r="D42" s="15">
        <f>D40+D41</f>
        <v>2297864.7199999997</v>
      </c>
      <c r="E42" s="15">
        <f>E40+E41</f>
        <v>2276400.9699999997</v>
      </c>
      <c r="F42" s="16">
        <f t="shared" si="5"/>
        <v>0.99065926300482998</v>
      </c>
    </row>
    <row r="43" spans="1:6" ht="30" customHeight="1" x14ac:dyDescent="0.25">
      <c r="A43" s="68"/>
      <c r="B43" s="70" t="s">
        <v>34</v>
      </c>
      <c r="C43" s="5" t="s">
        <v>20</v>
      </c>
      <c r="D43" s="15">
        <v>98076.43</v>
      </c>
      <c r="E43" s="15">
        <v>88985.58</v>
      </c>
      <c r="F43" s="16">
        <f t="shared" si="5"/>
        <v>0.90730851439025673</v>
      </c>
    </row>
    <row r="44" spans="1:6" ht="33" customHeight="1" x14ac:dyDescent="0.25">
      <c r="A44" s="68"/>
      <c r="B44" s="77"/>
      <c r="C44" s="13" t="s">
        <v>94</v>
      </c>
      <c r="D44" s="15">
        <v>2698577.49</v>
      </c>
      <c r="E44" s="15">
        <v>2670631.61</v>
      </c>
      <c r="F44" s="16">
        <f t="shared" si="5"/>
        <v>0.98964421807283354</v>
      </c>
    </row>
    <row r="45" spans="1:6" ht="31.5" customHeight="1" x14ac:dyDescent="0.25">
      <c r="A45" s="68"/>
      <c r="B45" s="34"/>
      <c r="C45" s="5" t="s">
        <v>19</v>
      </c>
      <c r="D45" s="15">
        <v>624857.81000000006</v>
      </c>
      <c r="E45" s="15">
        <v>619918.49</v>
      </c>
      <c r="F45" s="16">
        <f t="shared" si="5"/>
        <v>0.99209528964677574</v>
      </c>
    </row>
    <row r="46" spans="1:6" ht="18" customHeight="1" x14ac:dyDescent="0.25">
      <c r="A46" s="68"/>
      <c r="B46" s="35" t="s">
        <v>8</v>
      </c>
      <c r="C46" s="5"/>
      <c r="D46" s="15">
        <f>D43+D44+D45</f>
        <v>3421511.7300000004</v>
      </c>
      <c r="E46" s="15">
        <f>E43+E44+E45</f>
        <v>3379535.6799999997</v>
      </c>
      <c r="F46" s="16">
        <f t="shared" si="5"/>
        <v>0.98773172407040066</v>
      </c>
    </row>
    <row r="47" spans="1:6" ht="33.75" customHeight="1" x14ac:dyDescent="0.25">
      <c r="A47" s="68"/>
      <c r="B47" s="61" t="s">
        <v>96</v>
      </c>
      <c r="C47" s="5" t="s">
        <v>94</v>
      </c>
      <c r="D47" s="15">
        <v>4055</v>
      </c>
      <c r="E47" s="15">
        <v>4055</v>
      </c>
      <c r="F47" s="16">
        <f t="shared" si="5"/>
        <v>1</v>
      </c>
    </row>
    <row r="48" spans="1:6" ht="32.25" customHeight="1" x14ac:dyDescent="0.25">
      <c r="A48" s="68"/>
      <c r="B48" s="62"/>
      <c r="C48" s="5" t="s">
        <v>19</v>
      </c>
      <c r="D48" s="15">
        <v>436398.79</v>
      </c>
      <c r="E48" s="15">
        <v>435205.89</v>
      </c>
      <c r="F48" s="16">
        <f t="shared" si="5"/>
        <v>0.99726649104595366</v>
      </c>
    </row>
    <row r="49" spans="1:6" ht="18" customHeight="1" x14ac:dyDescent="0.25">
      <c r="A49" s="68"/>
      <c r="B49" s="35" t="s">
        <v>10</v>
      </c>
      <c r="C49" s="5"/>
      <c r="D49" s="15">
        <f>D47+D48</f>
        <v>440453.79</v>
      </c>
      <c r="E49" s="15">
        <f>E47+E48</f>
        <v>439260.89</v>
      </c>
      <c r="F49" s="16">
        <f t="shared" si="5"/>
        <v>0.99729165686143839</v>
      </c>
    </row>
    <row r="50" spans="1:6" ht="48" customHeight="1" x14ac:dyDescent="0.25">
      <c r="A50" s="68"/>
      <c r="B50" s="36" t="s">
        <v>35</v>
      </c>
      <c r="C50" s="5" t="s">
        <v>19</v>
      </c>
      <c r="D50" s="15">
        <v>0</v>
      </c>
      <c r="E50" s="37">
        <v>0</v>
      </c>
      <c r="F50" s="29">
        <v>0</v>
      </c>
    </row>
    <row r="51" spans="1:6" ht="18" customHeight="1" x14ac:dyDescent="0.25">
      <c r="A51" s="68"/>
      <c r="B51" s="35" t="s">
        <v>11</v>
      </c>
      <c r="C51" s="5"/>
      <c r="D51" s="15">
        <f>D50</f>
        <v>0</v>
      </c>
      <c r="E51" s="37">
        <f>E50</f>
        <v>0</v>
      </c>
      <c r="F51" s="29">
        <v>0</v>
      </c>
    </row>
    <row r="52" spans="1:6" ht="48" customHeight="1" x14ac:dyDescent="0.25">
      <c r="A52" s="68"/>
      <c r="B52" s="38" t="s">
        <v>36</v>
      </c>
      <c r="C52" s="5" t="s">
        <v>19</v>
      </c>
      <c r="D52" s="15">
        <v>167483.54999999999</v>
      </c>
      <c r="E52" s="15">
        <v>133273.76</v>
      </c>
      <c r="F52" s="16">
        <f t="shared" si="5"/>
        <v>0.79574238783450679</v>
      </c>
    </row>
    <row r="53" spans="1:6" ht="55.5" customHeight="1" x14ac:dyDescent="0.25">
      <c r="A53" s="68"/>
      <c r="B53" s="35" t="s">
        <v>12</v>
      </c>
      <c r="C53" s="5"/>
      <c r="D53" s="15">
        <f>D52</f>
        <v>167483.54999999999</v>
      </c>
      <c r="E53" s="15">
        <f>E52</f>
        <v>133273.76</v>
      </c>
      <c r="F53" s="16">
        <f t="shared" si="5"/>
        <v>0.79574238783450679</v>
      </c>
    </row>
    <row r="54" spans="1:6" ht="35.450000000000003" customHeight="1" x14ac:dyDescent="0.25">
      <c r="A54" s="59">
        <v>4</v>
      </c>
      <c r="B54" s="103" t="s">
        <v>119</v>
      </c>
      <c r="C54" s="5" t="s">
        <v>20</v>
      </c>
      <c r="D54" s="15">
        <f>D61</f>
        <v>1450.8</v>
      </c>
      <c r="E54" s="37">
        <f>E61</f>
        <v>1001</v>
      </c>
      <c r="F54" s="16">
        <f t="shared" si="5"/>
        <v>0.68996415770609321</v>
      </c>
    </row>
    <row r="55" spans="1:6" ht="33" customHeight="1" x14ac:dyDescent="0.25">
      <c r="A55" s="60"/>
      <c r="B55" s="104"/>
      <c r="C55" s="13" t="s">
        <v>94</v>
      </c>
      <c r="D55" s="15">
        <f>D58+D62+D65</f>
        <v>101957.75</v>
      </c>
      <c r="E55" s="15">
        <f>E58+E62+E65</f>
        <v>100141.18</v>
      </c>
      <c r="F55" s="16">
        <f t="shared" si="5"/>
        <v>0.98218311016082638</v>
      </c>
    </row>
    <row r="56" spans="1:6" ht="35.25" customHeight="1" x14ac:dyDescent="0.25">
      <c r="A56" s="60"/>
      <c r="B56" s="105"/>
      <c r="C56" s="5" t="s">
        <v>19</v>
      </c>
      <c r="D56" s="15">
        <f>D59+D63+D66+D68+D70</f>
        <v>34215.1</v>
      </c>
      <c r="E56" s="15">
        <f>E59+E63+E66+E68+E70</f>
        <v>29928.7</v>
      </c>
      <c r="F56" s="16">
        <f t="shared" si="5"/>
        <v>0.87472197947689767</v>
      </c>
    </row>
    <row r="57" spans="1:6" ht="33" customHeight="1" x14ac:dyDescent="0.25">
      <c r="A57" s="60"/>
      <c r="B57" s="18" t="s">
        <v>6</v>
      </c>
      <c r="C57" s="5"/>
      <c r="D57" s="15">
        <f>D54+D55+D56</f>
        <v>137623.65</v>
      </c>
      <c r="E57" s="15">
        <f>E54+E55+E56</f>
        <v>131070.87999999999</v>
      </c>
      <c r="F57" s="16">
        <f t="shared" si="5"/>
        <v>0.95238630860320883</v>
      </c>
    </row>
    <row r="58" spans="1:6" ht="31.5" customHeight="1" x14ac:dyDescent="0.25">
      <c r="A58" s="60"/>
      <c r="B58" s="88" t="s">
        <v>37</v>
      </c>
      <c r="C58" s="13" t="s">
        <v>94</v>
      </c>
      <c r="D58" s="15">
        <v>95091.55</v>
      </c>
      <c r="E58" s="15">
        <v>93658.48</v>
      </c>
      <c r="F58" s="16">
        <f t="shared" si="5"/>
        <v>0.98492957576146345</v>
      </c>
    </row>
    <row r="59" spans="1:6" ht="31.5" customHeight="1" x14ac:dyDescent="0.25">
      <c r="A59" s="60"/>
      <c r="B59" s="101"/>
      <c r="C59" s="5" t="s">
        <v>19</v>
      </c>
      <c r="D59" s="15">
        <v>20829.080000000002</v>
      </c>
      <c r="E59" s="15">
        <v>20655.18</v>
      </c>
      <c r="F59" s="16">
        <f t="shared" si="5"/>
        <v>0.99165109548765473</v>
      </c>
    </row>
    <row r="60" spans="1:6" ht="18.75" customHeight="1" x14ac:dyDescent="0.25">
      <c r="A60" s="60"/>
      <c r="B60" s="39" t="s">
        <v>7</v>
      </c>
      <c r="C60" s="5"/>
      <c r="D60" s="15">
        <f>D58+D59</f>
        <v>115920.63</v>
      </c>
      <c r="E60" s="15">
        <f>E58+E59</f>
        <v>114313.66</v>
      </c>
      <c r="F60" s="16">
        <f t="shared" si="5"/>
        <v>0.98613732516809127</v>
      </c>
    </row>
    <row r="61" spans="1:6" ht="33" customHeight="1" x14ac:dyDescent="0.25">
      <c r="A61" s="60"/>
      <c r="B61" s="102" t="s">
        <v>38</v>
      </c>
      <c r="C61" s="5" t="s">
        <v>20</v>
      </c>
      <c r="D61" s="15">
        <v>1450.8</v>
      </c>
      <c r="E61" s="15">
        <v>1001</v>
      </c>
      <c r="F61" s="16">
        <f t="shared" si="5"/>
        <v>0.68996415770609321</v>
      </c>
    </row>
    <row r="62" spans="1:6" ht="30.6" customHeight="1" x14ac:dyDescent="0.25">
      <c r="A62" s="60"/>
      <c r="B62" s="102"/>
      <c r="C62" s="5" t="s">
        <v>94</v>
      </c>
      <c r="D62" s="15">
        <v>1236.2</v>
      </c>
      <c r="E62" s="37">
        <v>852.7</v>
      </c>
      <c r="F62" s="16">
        <f t="shared" si="5"/>
        <v>0.68977511729493612</v>
      </c>
    </row>
    <row r="63" spans="1:6" ht="33" customHeight="1" x14ac:dyDescent="0.25">
      <c r="A63" s="60"/>
      <c r="B63" s="102"/>
      <c r="C63" s="5" t="s">
        <v>19</v>
      </c>
      <c r="D63" s="15">
        <v>8290.32</v>
      </c>
      <c r="E63" s="15">
        <v>4180.72</v>
      </c>
      <c r="F63" s="16">
        <f t="shared" si="5"/>
        <v>0.50428933985660385</v>
      </c>
    </row>
    <row r="64" spans="1:6" ht="18" customHeight="1" x14ac:dyDescent="0.25">
      <c r="A64" s="60"/>
      <c r="B64" s="39" t="s">
        <v>8</v>
      </c>
      <c r="C64" s="5"/>
      <c r="D64" s="15">
        <f>D61+D62+D63</f>
        <v>10977.32</v>
      </c>
      <c r="E64" s="15">
        <f>E61+E62+E63</f>
        <v>6034.42</v>
      </c>
      <c r="F64" s="16">
        <f t="shared" si="5"/>
        <v>0.54971705297832263</v>
      </c>
    </row>
    <row r="65" spans="1:6" ht="31.5" customHeight="1" x14ac:dyDescent="0.25">
      <c r="A65" s="60"/>
      <c r="B65" s="88" t="s">
        <v>39</v>
      </c>
      <c r="C65" s="13" t="s">
        <v>94</v>
      </c>
      <c r="D65" s="15">
        <v>5630</v>
      </c>
      <c r="E65" s="15">
        <v>5630</v>
      </c>
      <c r="F65" s="16">
        <f t="shared" si="5"/>
        <v>1</v>
      </c>
    </row>
    <row r="66" spans="1:6" ht="33" customHeight="1" x14ac:dyDescent="0.25">
      <c r="A66" s="60"/>
      <c r="B66" s="101"/>
      <c r="C66" s="5" t="s">
        <v>19</v>
      </c>
      <c r="D66" s="15">
        <v>5095.7</v>
      </c>
      <c r="E66" s="15">
        <v>5092.8</v>
      </c>
      <c r="F66" s="16">
        <f t="shared" si="5"/>
        <v>0.99943089271346441</v>
      </c>
    </row>
    <row r="67" spans="1:6" ht="18" customHeight="1" x14ac:dyDescent="0.25">
      <c r="A67" s="60"/>
      <c r="B67" s="39" t="s">
        <v>10</v>
      </c>
      <c r="C67" s="5"/>
      <c r="D67" s="15">
        <f>D65+D66</f>
        <v>10725.7</v>
      </c>
      <c r="E67" s="15">
        <f>E65+E66</f>
        <v>10722.8</v>
      </c>
      <c r="F67" s="16">
        <f t="shared" si="5"/>
        <v>0.99972962137669319</v>
      </c>
    </row>
    <row r="68" spans="1:6" ht="48" customHeight="1" x14ac:dyDescent="0.25">
      <c r="A68" s="60"/>
      <c r="B68" s="40" t="s">
        <v>40</v>
      </c>
      <c r="C68" s="5" t="s">
        <v>19</v>
      </c>
      <c r="D68" s="15">
        <v>0</v>
      </c>
      <c r="E68" s="37">
        <v>0</v>
      </c>
      <c r="F68" s="29">
        <v>0</v>
      </c>
    </row>
    <row r="69" spans="1:6" ht="18" customHeight="1" x14ac:dyDescent="0.25">
      <c r="A69" s="60"/>
      <c r="B69" s="39" t="s">
        <v>15</v>
      </c>
      <c r="C69" s="5"/>
      <c r="D69" s="15">
        <f>D68</f>
        <v>0</v>
      </c>
      <c r="E69" s="37">
        <f>E68</f>
        <v>0</v>
      </c>
      <c r="F69" s="29">
        <v>0</v>
      </c>
    </row>
    <row r="70" spans="1:6" ht="63.75" customHeight="1" x14ac:dyDescent="0.25">
      <c r="A70" s="43"/>
      <c r="B70" s="39" t="s">
        <v>41</v>
      </c>
      <c r="C70" s="5" t="s">
        <v>19</v>
      </c>
      <c r="D70" s="15">
        <v>0</v>
      </c>
      <c r="E70" s="37">
        <v>0</v>
      </c>
      <c r="F70" s="29">
        <v>0</v>
      </c>
    </row>
    <row r="71" spans="1:6" ht="39.75" customHeight="1" x14ac:dyDescent="0.25">
      <c r="A71" s="42"/>
      <c r="B71" s="39" t="s">
        <v>16</v>
      </c>
      <c r="C71" s="5"/>
      <c r="D71" s="15">
        <f>D70</f>
        <v>0</v>
      </c>
      <c r="E71" s="37">
        <f>E70</f>
        <v>0</v>
      </c>
      <c r="F71" s="29">
        <v>0</v>
      </c>
    </row>
    <row r="72" spans="1:6" ht="24" customHeight="1" x14ac:dyDescent="0.25">
      <c r="A72" s="68">
        <v>5</v>
      </c>
      <c r="B72" s="89" t="s">
        <v>118</v>
      </c>
      <c r="C72" s="61" t="s">
        <v>19</v>
      </c>
      <c r="D72" s="81">
        <f>D75+D77+D79</f>
        <v>392576</v>
      </c>
      <c r="E72" s="81">
        <f>E75+E77+E79</f>
        <v>392480</v>
      </c>
      <c r="F72" s="85">
        <f>E72/D72*100%</f>
        <v>0.99975546136289539</v>
      </c>
    </row>
    <row r="73" spans="1:6" ht="14.25" customHeight="1" x14ac:dyDescent="0.25">
      <c r="A73" s="68"/>
      <c r="B73" s="69"/>
      <c r="C73" s="62"/>
      <c r="D73" s="82"/>
      <c r="E73" s="82"/>
      <c r="F73" s="86"/>
    </row>
    <row r="74" spans="1:6" ht="33.75" customHeight="1" x14ac:dyDescent="0.25">
      <c r="A74" s="68"/>
      <c r="B74" s="18" t="s">
        <v>6</v>
      </c>
      <c r="C74" s="17"/>
      <c r="D74" s="15">
        <f>D72+D73</f>
        <v>392576</v>
      </c>
      <c r="E74" s="15">
        <f>E72+E73</f>
        <v>392480</v>
      </c>
      <c r="F74" s="16">
        <f t="shared" ref="F74:F217" si="6">E74/D74*100%</f>
        <v>0.99975546136289539</v>
      </c>
    </row>
    <row r="75" spans="1:6" ht="49.5" customHeight="1" x14ac:dyDescent="0.25">
      <c r="A75" s="68"/>
      <c r="B75" s="39" t="s">
        <v>42</v>
      </c>
      <c r="C75" s="5" t="s">
        <v>19</v>
      </c>
      <c r="D75" s="15">
        <v>382166</v>
      </c>
      <c r="E75" s="15">
        <v>382134</v>
      </c>
      <c r="F75" s="16">
        <f t="shared" si="6"/>
        <v>0.99991626675319101</v>
      </c>
    </row>
    <row r="76" spans="1:6" ht="18" customHeight="1" x14ac:dyDescent="0.25">
      <c r="A76" s="68"/>
      <c r="B76" s="39" t="s">
        <v>7</v>
      </c>
      <c r="C76" s="17"/>
      <c r="D76" s="15">
        <f>D75</f>
        <v>382166</v>
      </c>
      <c r="E76" s="15">
        <f>E75</f>
        <v>382134</v>
      </c>
      <c r="F76" s="16">
        <f t="shared" si="6"/>
        <v>0.99991626675319101</v>
      </c>
    </row>
    <row r="77" spans="1:6" ht="46.5" customHeight="1" x14ac:dyDescent="0.25">
      <c r="A77" s="68"/>
      <c r="B77" s="39" t="s">
        <v>43</v>
      </c>
      <c r="C77" s="5" t="s">
        <v>19</v>
      </c>
      <c r="D77" s="15">
        <v>0</v>
      </c>
      <c r="E77" s="15">
        <v>0</v>
      </c>
      <c r="F77" s="29">
        <v>0</v>
      </c>
    </row>
    <row r="78" spans="1:6" ht="18" customHeight="1" x14ac:dyDescent="0.25">
      <c r="A78" s="68"/>
      <c r="B78" s="39" t="s">
        <v>10</v>
      </c>
      <c r="C78" s="17"/>
      <c r="D78" s="15">
        <f>D77</f>
        <v>0</v>
      </c>
      <c r="E78" s="15">
        <f>E77</f>
        <v>0</v>
      </c>
      <c r="F78" s="29">
        <v>0</v>
      </c>
    </row>
    <row r="79" spans="1:6" ht="51.75" customHeight="1" x14ac:dyDescent="0.25">
      <c r="A79" s="68"/>
      <c r="B79" s="39" t="s">
        <v>44</v>
      </c>
      <c r="C79" s="5" t="s">
        <v>19</v>
      </c>
      <c r="D79" s="15">
        <v>10410</v>
      </c>
      <c r="E79" s="15">
        <v>10346</v>
      </c>
      <c r="F79" s="16">
        <f t="shared" si="6"/>
        <v>0.99385206532180592</v>
      </c>
    </row>
    <row r="80" spans="1:6" ht="18" customHeight="1" x14ac:dyDescent="0.25">
      <c r="A80" s="68"/>
      <c r="B80" s="39" t="s">
        <v>11</v>
      </c>
      <c r="C80" s="13"/>
      <c r="D80" s="15">
        <f>D79</f>
        <v>10410</v>
      </c>
      <c r="E80" s="15">
        <f t="shared" ref="E80" si="7">E79</f>
        <v>10346</v>
      </c>
      <c r="F80" s="16">
        <f t="shared" si="6"/>
        <v>0.99385206532180592</v>
      </c>
    </row>
    <row r="81" spans="1:6" ht="31.15" customHeight="1" x14ac:dyDescent="0.25">
      <c r="A81" s="59">
        <v>6</v>
      </c>
      <c r="B81" s="72" t="s">
        <v>45</v>
      </c>
      <c r="C81" s="13" t="s">
        <v>94</v>
      </c>
      <c r="D81" s="15">
        <f>D92</f>
        <v>9275</v>
      </c>
      <c r="E81" s="15">
        <f>E92</f>
        <v>2685</v>
      </c>
      <c r="F81" s="16">
        <f t="shared" si="6"/>
        <v>0.28948787061994607</v>
      </c>
    </row>
    <row r="82" spans="1:6" ht="32.25" customHeight="1" x14ac:dyDescent="0.25">
      <c r="A82" s="60"/>
      <c r="B82" s="87"/>
      <c r="C82" s="5" t="s">
        <v>19</v>
      </c>
      <c r="D82" s="15">
        <f>D87</f>
        <v>723</v>
      </c>
      <c r="E82" s="15">
        <f>E87</f>
        <v>718</v>
      </c>
      <c r="F82" s="16">
        <f t="shared" si="6"/>
        <v>0.9930843706777317</v>
      </c>
    </row>
    <row r="83" spans="1:6" ht="18" customHeight="1" x14ac:dyDescent="0.25">
      <c r="A83" s="60"/>
      <c r="B83" s="73"/>
      <c r="C83" s="5" t="s">
        <v>9</v>
      </c>
      <c r="D83" s="15">
        <f>D85+D88</f>
        <v>435250</v>
      </c>
      <c r="E83" s="15">
        <f>E85+E88</f>
        <v>435250</v>
      </c>
      <c r="F83" s="16">
        <f t="shared" si="6"/>
        <v>1</v>
      </c>
    </row>
    <row r="84" spans="1:6" ht="30" customHeight="1" x14ac:dyDescent="0.25">
      <c r="A84" s="60"/>
      <c r="B84" s="5" t="s">
        <v>6</v>
      </c>
      <c r="C84" s="5"/>
      <c r="D84" s="15">
        <f>D81+D82+D83</f>
        <v>445248</v>
      </c>
      <c r="E84" s="15">
        <f>E81+E82+E83</f>
        <v>438653</v>
      </c>
      <c r="F84" s="16">
        <f t="shared" si="6"/>
        <v>0.98518803004168465</v>
      </c>
    </row>
    <row r="85" spans="1:6" ht="60" x14ac:dyDescent="0.25">
      <c r="A85" s="60"/>
      <c r="B85" s="36" t="s">
        <v>97</v>
      </c>
      <c r="C85" s="5" t="s">
        <v>9</v>
      </c>
      <c r="D85" s="15">
        <v>429600</v>
      </c>
      <c r="E85" s="15">
        <v>429600</v>
      </c>
      <c r="F85" s="16">
        <f t="shared" si="6"/>
        <v>1</v>
      </c>
    </row>
    <row r="86" spans="1:6" ht="18" customHeight="1" x14ac:dyDescent="0.25">
      <c r="A86" s="60"/>
      <c r="B86" s="35" t="s">
        <v>7</v>
      </c>
      <c r="C86" s="5"/>
      <c r="D86" s="15">
        <f>D85</f>
        <v>429600</v>
      </c>
      <c r="E86" s="15">
        <f t="shared" ref="E86" si="8">E85</f>
        <v>429600</v>
      </c>
      <c r="F86" s="16">
        <f t="shared" si="6"/>
        <v>1</v>
      </c>
    </row>
    <row r="87" spans="1:6" ht="33.75" customHeight="1" x14ac:dyDescent="0.25">
      <c r="A87" s="43"/>
      <c r="B87" s="88" t="s">
        <v>46</v>
      </c>
      <c r="C87" s="5" t="s">
        <v>19</v>
      </c>
      <c r="D87" s="15">
        <v>723</v>
      </c>
      <c r="E87" s="15">
        <v>718</v>
      </c>
      <c r="F87" s="16">
        <f t="shared" si="6"/>
        <v>0.9930843706777317</v>
      </c>
    </row>
    <row r="88" spans="1:6" ht="27" customHeight="1" x14ac:dyDescent="0.25">
      <c r="A88" s="43"/>
      <c r="B88" s="71"/>
      <c r="C88" s="5" t="s">
        <v>9</v>
      </c>
      <c r="D88" s="15">
        <v>5650</v>
      </c>
      <c r="E88" s="15">
        <v>5650</v>
      </c>
      <c r="F88" s="16">
        <f t="shared" si="6"/>
        <v>1</v>
      </c>
    </row>
    <row r="89" spans="1:6" ht="18" customHeight="1" x14ac:dyDescent="0.25">
      <c r="A89" s="42"/>
      <c r="B89" s="35" t="s">
        <v>8</v>
      </c>
      <c r="C89" s="5"/>
      <c r="D89" s="15">
        <f>D87+D88</f>
        <v>6373</v>
      </c>
      <c r="E89" s="15">
        <f>E87+E88</f>
        <v>6368</v>
      </c>
      <c r="F89" s="16">
        <f t="shared" si="6"/>
        <v>0.9992154401380825</v>
      </c>
    </row>
    <row r="90" spans="1:6" ht="49.5" customHeight="1" x14ac:dyDescent="0.25">
      <c r="A90" s="41"/>
      <c r="B90" s="44" t="s">
        <v>47</v>
      </c>
      <c r="C90" s="5" t="s">
        <v>19</v>
      </c>
      <c r="D90" s="15">
        <v>0</v>
      </c>
      <c r="E90" s="15">
        <v>0</v>
      </c>
      <c r="F90" s="29">
        <v>0</v>
      </c>
    </row>
    <row r="91" spans="1:6" ht="18" customHeight="1" x14ac:dyDescent="0.25">
      <c r="A91" s="43"/>
      <c r="B91" s="39" t="s">
        <v>10</v>
      </c>
      <c r="C91" s="5"/>
      <c r="D91" s="15">
        <f>D90</f>
        <v>0</v>
      </c>
      <c r="E91" s="15">
        <f>E90</f>
        <v>0</v>
      </c>
      <c r="F91" s="29">
        <v>0</v>
      </c>
    </row>
    <row r="92" spans="1:6" ht="64.5" customHeight="1" x14ac:dyDescent="0.25">
      <c r="A92" s="43"/>
      <c r="B92" s="45" t="s">
        <v>48</v>
      </c>
      <c r="C92" s="5" t="s">
        <v>98</v>
      </c>
      <c r="D92" s="15">
        <v>9275</v>
      </c>
      <c r="E92" s="15">
        <v>2685</v>
      </c>
      <c r="F92" s="16">
        <f t="shared" si="6"/>
        <v>0.28948787061994607</v>
      </c>
    </row>
    <row r="93" spans="1:6" ht="18" customHeight="1" x14ac:dyDescent="0.25">
      <c r="A93" s="43"/>
      <c r="B93" s="39" t="s">
        <v>11</v>
      </c>
      <c r="C93" s="5"/>
      <c r="D93" s="15">
        <f>D92</f>
        <v>9275</v>
      </c>
      <c r="E93" s="15">
        <f>E92</f>
        <v>2685</v>
      </c>
      <c r="F93" s="16">
        <f t="shared" si="6"/>
        <v>0.28948787061994607</v>
      </c>
    </row>
    <row r="94" spans="1:6" ht="65.25" customHeight="1" x14ac:dyDescent="0.25">
      <c r="A94" s="43"/>
      <c r="B94" s="9" t="s">
        <v>49</v>
      </c>
      <c r="C94" s="5" t="s">
        <v>19</v>
      </c>
      <c r="D94" s="15">
        <v>0</v>
      </c>
      <c r="E94" s="15">
        <v>0</v>
      </c>
      <c r="F94" s="29">
        <v>0</v>
      </c>
    </row>
    <row r="95" spans="1:6" ht="18" customHeight="1" x14ac:dyDescent="0.25">
      <c r="A95" s="42"/>
      <c r="B95" s="35" t="s">
        <v>14</v>
      </c>
      <c r="C95" s="17"/>
      <c r="D95" s="15">
        <f>D94</f>
        <v>0</v>
      </c>
      <c r="E95" s="15">
        <f>E94</f>
        <v>0</v>
      </c>
      <c r="F95" s="29">
        <v>0</v>
      </c>
    </row>
    <row r="96" spans="1:6" ht="30" customHeight="1" x14ac:dyDescent="0.25">
      <c r="A96" s="59">
        <v>7</v>
      </c>
      <c r="B96" s="72" t="s">
        <v>50</v>
      </c>
      <c r="C96" s="5" t="s">
        <v>98</v>
      </c>
      <c r="D96" s="15">
        <f>D105</f>
        <v>99</v>
      </c>
      <c r="E96" s="15">
        <f>E105</f>
        <v>0</v>
      </c>
      <c r="F96" s="29">
        <f t="shared" si="6"/>
        <v>0</v>
      </c>
    </row>
    <row r="97" spans="1:6" ht="33" customHeight="1" x14ac:dyDescent="0.25">
      <c r="A97" s="60"/>
      <c r="B97" s="73"/>
      <c r="C97" s="5" t="s">
        <v>19</v>
      </c>
      <c r="D97" s="15">
        <f>D99+D101+D103+D106</f>
        <v>57662.85</v>
      </c>
      <c r="E97" s="15">
        <f>E99+E101+E103+E106</f>
        <v>56792.6</v>
      </c>
      <c r="F97" s="16">
        <f t="shared" si="6"/>
        <v>0.98490796067138553</v>
      </c>
    </row>
    <row r="98" spans="1:6" ht="29.45" customHeight="1" x14ac:dyDescent="0.25">
      <c r="A98" s="60"/>
      <c r="B98" s="5" t="s">
        <v>6</v>
      </c>
      <c r="C98" s="17"/>
      <c r="D98" s="15">
        <f>D96+D97</f>
        <v>57761.85</v>
      </c>
      <c r="E98" s="15">
        <f>E96+E97</f>
        <v>56792.6</v>
      </c>
      <c r="F98" s="16">
        <f t="shared" si="6"/>
        <v>0.98321989340715366</v>
      </c>
    </row>
    <row r="99" spans="1:6" ht="63" customHeight="1" x14ac:dyDescent="0.25">
      <c r="A99" s="60"/>
      <c r="B99" s="36" t="s">
        <v>51</v>
      </c>
      <c r="C99" s="5" t="s">
        <v>19</v>
      </c>
      <c r="D99" s="15">
        <v>5149.45</v>
      </c>
      <c r="E99" s="15">
        <v>5149.45</v>
      </c>
      <c r="F99" s="16">
        <f t="shared" si="6"/>
        <v>1</v>
      </c>
    </row>
    <row r="100" spans="1:6" ht="23.45" customHeight="1" x14ac:dyDescent="0.25">
      <c r="A100" s="60"/>
      <c r="B100" s="35" t="s">
        <v>7</v>
      </c>
      <c r="C100" s="17"/>
      <c r="D100" s="15">
        <f>D99</f>
        <v>5149.45</v>
      </c>
      <c r="E100" s="15">
        <f>E99</f>
        <v>5149.45</v>
      </c>
      <c r="F100" s="16">
        <f t="shared" si="6"/>
        <v>1</v>
      </c>
    </row>
    <row r="101" spans="1:6" ht="63.75" customHeight="1" x14ac:dyDescent="0.25">
      <c r="A101" s="43"/>
      <c r="B101" s="18" t="s">
        <v>52</v>
      </c>
      <c r="C101" s="5" t="s">
        <v>19</v>
      </c>
      <c r="D101" s="46">
        <v>869.25</v>
      </c>
      <c r="E101" s="46">
        <v>0</v>
      </c>
      <c r="F101" s="29">
        <f t="shared" si="6"/>
        <v>0</v>
      </c>
    </row>
    <row r="102" spans="1:6" ht="18" customHeight="1" x14ac:dyDescent="0.25">
      <c r="A102" s="43"/>
      <c r="B102" s="35" t="s">
        <v>8</v>
      </c>
      <c r="C102" s="5"/>
      <c r="D102" s="46">
        <f>D101</f>
        <v>869.25</v>
      </c>
      <c r="E102" s="46">
        <f>E101</f>
        <v>0</v>
      </c>
      <c r="F102" s="29">
        <f t="shared" si="6"/>
        <v>0</v>
      </c>
    </row>
    <row r="103" spans="1:6" ht="66.75" customHeight="1" x14ac:dyDescent="0.25">
      <c r="A103" s="43"/>
      <c r="B103" s="36" t="s">
        <v>53</v>
      </c>
      <c r="C103" s="5" t="s">
        <v>19</v>
      </c>
      <c r="D103" s="46">
        <v>445</v>
      </c>
      <c r="E103" s="46">
        <v>445</v>
      </c>
      <c r="F103" s="16">
        <f t="shared" si="6"/>
        <v>1</v>
      </c>
    </row>
    <row r="104" spans="1:6" ht="18" customHeight="1" x14ac:dyDescent="0.25">
      <c r="A104" s="42"/>
      <c r="B104" s="35" t="s">
        <v>11</v>
      </c>
      <c r="C104" s="5"/>
      <c r="D104" s="46">
        <f>D103</f>
        <v>445</v>
      </c>
      <c r="E104" s="46">
        <f>E103</f>
        <v>445</v>
      </c>
      <c r="F104" s="16">
        <f t="shared" si="6"/>
        <v>1</v>
      </c>
    </row>
    <row r="105" spans="1:6" ht="39.6" customHeight="1" x14ac:dyDescent="0.25">
      <c r="A105" s="41"/>
      <c r="B105" s="70" t="s">
        <v>54</v>
      </c>
      <c r="C105" s="5" t="s">
        <v>98</v>
      </c>
      <c r="D105" s="46">
        <v>99</v>
      </c>
      <c r="E105" s="46">
        <v>0</v>
      </c>
      <c r="F105" s="29">
        <f t="shared" si="6"/>
        <v>0</v>
      </c>
    </row>
    <row r="106" spans="1:6" ht="38.25" customHeight="1" x14ac:dyDescent="0.25">
      <c r="A106" s="43"/>
      <c r="B106" s="71"/>
      <c r="C106" s="5" t="s">
        <v>19</v>
      </c>
      <c r="D106" s="46">
        <v>51199.15</v>
      </c>
      <c r="E106" s="46">
        <v>51198.15</v>
      </c>
      <c r="F106" s="16">
        <f t="shared" si="6"/>
        <v>0.99998046842574539</v>
      </c>
    </row>
    <row r="107" spans="1:6" ht="18" customHeight="1" x14ac:dyDescent="0.25">
      <c r="A107" s="42"/>
      <c r="B107" s="39" t="s">
        <v>12</v>
      </c>
      <c r="C107" s="5"/>
      <c r="D107" s="46">
        <f>D105+D106</f>
        <v>51298.15</v>
      </c>
      <c r="E107" s="46">
        <f>E105+E106</f>
        <v>51198.15</v>
      </c>
      <c r="F107" s="16">
        <f t="shared" si="6"/>
        <v>0.99805061196163991</v>
      </c>
    </row>
    <row r="108" spans="1:6" ht="31.5" customHeight="1" x14ac:dyDescent="0.25">
      <c r="A108" s="60">
        <v>8</v>
      </c>
      <c r="B108" s="65" t="s">
        <v>55</v>
      </c>
      <c r="C108" s="61" t="s">
        <v>19</v>
      </c>
      <c r="D108" s="81">
        <f>D111+D114+D116+D118+D120+D122</f>
        <v>188222.32</v>
      </c>
      <c r="E108" s="81">
        <f>E111+E114+E116+E118+E120+E122</f>
        <v>185915.09999999998</v>
      </c>
      <c r="F108" s="85">
        <f>E108/D108*100%</f>
        <v>0.98774204887071826</v>
      </c>
    </row>
    <row r="109" spans="1:6" ht="31.5" customHeight="1" x14ac:dyDescent="0.25">
      <c r="A109" s="60"/>
      <c r="B109" s="66"/>
      <c r="C109" s="62"/>
      <c r="D109" s="82"/>
      <c r="E109" s="82"/>
      <c r="F109" s="86"/>
    </row>
    <row r="110" spans="1:6" ht="33.75" customHeight="1" x14ac:dyDescent="0.25">
      <c r="A110" s="60"/>
      <c r="B110" s="5" t="s">
        <v>6</v>
      </c>
      <c r="C110" s="5"/>
      <c r="D110" s="15">
        <f>SUM(D108:D108)</f>
        <v>188222.32</v>
      </c>
      <c r="E110" s="15">
        <f>SUM(E108:E108)</f>
        <v>185915.09999999998</v>
      </c>
      <c r="F110" s="16">
        <f t="shared" si="6"/>
        <v>0.98774204887071826</v>
      </c>
    </row>
    <row r="111" spans="1:6" ht="33.75" customHeight="1" x14ac:dyDescent="0.25">
      <c r="A111" s="60"/>
      <c r="B111" s="61" t="s">
        <v>56</v>
      </c>
      <c r="C111" s="61" t="s">
        <v>19</v>
      </c>
      <c r="D111" s="81">
        <v>94308.83</v>
      </c>
      <c r="E111" s="81">
        <v>92551.86</v>
      </c>
      <c r="F111" s="85">
        <f>E111/D111*100%</f>
        <v>0.98137003714286353</v>
      </c>
    </row>
    <row r="112" spans="1:6" ht="27" customHeight="1" x14ac:dyDescent="0.25">
      <c r="A112" s="60"/>
      <c r="B112" s="62"/>
      <c r="C112" s="62"/>
      <c r="D112" s="82"/>
      <c r="E112" s="82"/>
      <c r="F112" s="86"/>
    </row>
    <row r="113" spans="1:6" ht="18" customHeight="1" x14ac:dyDescent="0.25">
      <c r="A113" s="60"/>
      <c r="B113" s="31" t="s">
        <v>7</v>
      </c>
      <c r="C113" s="5"/>
      <c r="D113" s="15">
        <f>D111</f>
        <v>94308.83</v>
      </c>
      <c r="E113" s="15">
        <f>E111</f>
        <v>92551.86</v>
      </c>
      <c r="F113" s="16">
        <f t="shared" si="6"/>
        <v>0.98137003714286353</v>
      </c>
    </row>
    <row r="114" spans="1:6" ht="106.5" customHeight="1" x14ac:dyDescent="0.25">
      <c r="A114" s="43"/>
      <c r="B114" s="18" t="s">
        <v>57</v>
      </c>
      <c r="C114" s="5" t="s">
        <v>19</v>
      </c>
      <c r="D114" s="15">
        <v>1083.01</v>
      </c>
      <c r="E114" s="15">
        <v>1064.8699999999999</v>
      </c>
      <c r="F114" s="16">
        <f t="shared" si="6"/>
        <v>0.98325038549967214</v>
      </c>
    </row>
    <row r="115" spans="1:6" ht="18" customHeight="1" x14ac:dyDescent="0.25">
      <c r="A115" s="43"/>
      <c r="B115" s="31" t="s">
        <v>8</v>
      </c>
      <c r="C115" s="5"/>
      <c r="D115" s="15">
        <f>D114</f>
        <v>1083.01</v>
      </c>
      <c r="E115" s="15">
        <f>E114</f>
        <v>1064.8699999999999</v>
      </c>
      <c r="F115" s="16">
        <f t="shared" si="6"/>
        <v>0.98325038549967214</v>
      </c>
    </row>
    <row r="116" spans="1:6" ht="92.25" customHeight="1" x14ac:dyDescent="0.25">
      <c r="A116" s="43"/>
      <c r="B116" s="38" t="s">
        <v>109</v>
      </c>
      <c r="C116" s="5" t="s">
        <v>19</v>
      </c>
      <c r="D116" s="15">
        <v>5742.67</v>
      </c>
      <c r="E116" s="15">
        <v>5690.97</v>
      </c>
      <c r="F116" s="16">
        <f t="shared" si="6"/>
        <v>0.99099721906360638</v>
      </c>
    </row>
    <row r="117" spans="1:6" ht="18" customHeight="1" x14ac:dyDescent="0.25">
      <c r="A117" s="56"/>
      <c r="B117" s="31" t="s">
        <v>10</v>
      </c>
      <c r="C117" s="5"/>
      <c r="D117" s="15">
        <f>D116</f>
        <v>5742.67</v>
      </c>
      <c r="E117" s="15">
        <f>E116</f>
        <v>5690.97</v>
      </c>
      <c r="F117" s="16">
        <f t="shared" si="6"/>
        <v>0.99099721906360638</v>
      </c>
    </row>
    <row r="118" spans="1:6" ht="79.5" customHeight="1" x14ac:dyDescent="0.25">
      <c r="A118" s="57"/>
      <c r="B118" s="38" t="s">
        <v>110</v>
      </c>
      <c r="C118" s="5" t="s">
        <v>19</v>
      </c>
      <c r="D118" s="15">
        <v>8425.5300000000007</v>
      </c>
      <c r="E118" s="15">
        <v>8096.22</v>
      </c>
      <c r="F118" s="16">
        <f t="shared" si="6"/>
        <v>0.9609152183898223</v>
      </c>
    </row>
    <row r="119" spans="1:6" ht="18" customHeight="1" x14ac:dyDescent="0.25">
      <c r="A119" s="55"/>
      <c r="B119" s="31" t="s">
        <v>11</v>
      </c>
      <c r="C119" s="5"/>
      <c r="D119" s="15">
        <f>D118</f>
        <v>8425.5300000000007</v>
      </c>
      <c r="E119" s="15">
        <f>E118</f>
        <v>8096.22</v>
      </c>
      <c r="F119" s="16">
        <f t="shared" si="6"/>
        <v>0.9609152183898223</v>
      </c>
    </row>
    <row r="120" spans="1:6" ht="91.5" customHeight="1" x14ac:dyDescent="0.25">
      <c r="A120" s="43"/>
      <c r="B120" s="38" t="s">
        <v>58</v>
      </c>
      <c r="C120" s="5" t="s">
        <v>19</v>
      </c>
      <c r="D120" s="15">
        <v>1911.78</v>
      </c>
      <c r="E120" s="15">
        <v>1911.78</v>
      </c>
      <c r="F120" s="16">
        <f t="shared" si="6"/>
        <v>1</v>
      </c>
    </row>
    <row r="121" spans="1:6" ht="18" customHeight="1" x14ac:dyDescent="0.25">
      <c r="A121" s="43"/>
      <c r="B121" s="31" t="s">
        <v>12</v>
      </c>
      <c r="C121" s="5"/>
      <c r="D121" s="15">
        <f>D120</f>
        <v>1911.78</v>
      </c>
      <c r="E121" s="15">
        <f>E120</f>
        <v>1911.78</v>
      </c>
      <c r="F121" s="16">
        <f t="shared" si="6"/>
        <v>1</v>
      </c>
    </row>
    <row r="122" spans="1:6" ht="60" x14ac:dyDescent="0.25">
      <c r="A122" s="43"/>
      <c r="B122" s="40" t="s">
        <v>59</v>
      </c>
      <c r="C122" s="5" t="s">
        <v>19</v>
      </c>
      <c r="D122" s="15">
        <v>76750.5</v>
      </c>
      <c r="E122" s="15">
        <v>76599.399999999994</v>
      </c>
      <c r="F122" s="16">
        <f t="shared" si="6"/>
        <v>0.99803128318382284</v>
      </c>
    </row>
    <row r="123" spans="1:6" ht="18" customHeight="1" x14ac:dyDescent="0.25">
      <c r="A123" s="43"/>
      <c r="B123" s="31" t="s">
        <v>13</v>
      </c>
      <c r="C123" s="5"/>
      <c r="D123" s="15">
        <f>D122</f>
        <v>76750.5</v>
      </c>
      <c r="E123" s="15">
        <f>E122</f>
        <v>76599.399999999994</v>
      </c>
      <c r="F123" s="16">
        <f t="shared" si="6"/>
        <v>0.99803128318382284</v>
      </c>
    </row>
    <row r="124" spans="1:6" ht="30" customHeight="1" x14ac:dyDescent="0.25">
      <c r="A124" s="59">
        <v>9</v>
      </c>
      <c r="B124" s="65" t="s">
        <v>112</v>
      </c>
      <c r="C124" s="5" t="s">
        <v>20</v>
      </c>
      <c r="D124" s="15">
        <f>D131</f>
        <v>1703.1</v>
      </c>
      <c r="E124" s="15">
        <f>E131</f>
        <v>1702.69</v>
      </c>
      <c r="F124" s="16">
        <f t="shared" si="6"/>
        <v>0.99975926252128478</v>
      </c>
    </row>
    <row r="125" spans="1:6" ht="30" x14ac:dyDescent="0.25">
      <c r="A125" s="60"/>
      <c r="B125" s="67"/>
      <c r="C125" s="13" t="s">
        <v>94</v>
      </c>
      <c r="D125" s="15">
        <f>D129+D132+D136+D140</f>
        <v>112245.5</v>
      </c>
      <c r="E125" s="15">
        <f>E129+E132+E136+E140</f>
        <v>110718.59</v>
      </c>
      <c r="F125" s="16">
        <f t="shared" si="6"/>
        <v>0.98639669296319221</v>
      </c>
    </row>
    <row r="126" spans="1:6" ht="31.5" customHeight="1" x14ac:dyDescent="0.25">
      <c r="A126" s="60"/>
      <c r="B126" s="67"/>
      <c r="C126" s="5" t="s">
        <v>19</v>
      </c>
      <c r="D126" s="15">
        <f>D133+D138+D141+D143</f>
        <v>3991.59</v>
      </c>
      <c r="E126" s="15">
        <f>E133+E138+E141+E143</f>
        <v>3991.5800000000004</v>
      </c>
      <c r="F126" s="16">
        <f t="shared" si="6"/>
        <v>0.99999749473267552</v>
      </c>
    </row>
    <row r="127" spans="1:6" ht="20.25" customHeight="1" x14ac:dyDescent="0.25">
      <c r="A127" s="43"/>
      <c r="B127" s="66"/>
      <c r="C127" s="5" t="s">
        <v>9</v>
      </c>
      <c r="D127" s="15">
        <f>D134</f>
        <v>17855</v>
      </c>
      <c r="E127" s="15">
        <f>E134</f>
        <v>20987.22</v>
      </c>
      <c r="F127" s="16">
        <f t="shared" si="6"/>
        <v>1.1754253710445255</v>
      </c>
    </row>
    <row r="128" spans="1:6" ht="32.25" customHeight="1" x14ac:dyDescent="0.25">
      <c r="A128" s="43"/>
      <c r="B128" s="5" t="s">
        <v>6</v>
      </c>
      <c r="C128" s="5"/>
      <c r="D128" s="15">
        <f>SUM(D124:D127)</f>
        <v>135795.19</v>
      </c>
      <c r="E128" s="15">
        <f>SUM(E124:E127)</f>
        <v>137400.08000000002</v>
      </c>
      <c r="F128" s="16">
        <f t="shared" si="6"/>
        <v>1.0118184598438282</v>
      </c>
    </row>
    <row r="129" spans="1:6" ht="77.25" customHeight="1" x14ac:dyDescent="0.25">
      <c r="A129" s="43"/>
      <c r="B129" s="13" t="s">
        <v>60</v>
      </c>
      <c r="C129" s="13" t="s">
        <v>94</v>
      </c>
      <c r="D129" s="6">
        <v>5690</v>
      </c>
      <c r="E129" s="6">
        <v>5588.44</v>
      </c>
      <c r="F129" s="22">
        <f t="shared" si="6"/>
        <v>0.98215114235500867</v>
      </c>
    </row>
    <row r="130" spans="1:6" ht="18" customHeight="1" x14ac:dyDescent="0.25">
      <c r="A130" s="43"/>
      <c r="B130" s="35" t="s">
        <v>7</v>
      </c>
      <c r="C130" s="5"/>
      <c r="D130" s="15">
        <f>D129</f>
        <v>5690</v>
      </c>
      <c r="E130" s="15">
        <f>E129</f>
        <v>5588.44</v>
      </c>
      <c r="F130" s="16">
        <f t="shared" si="6"/>
        <v>0.98215114235500867</v>
      </c>
    </row>
    <row r="131" spans="1:6" ht="31.9" customHeight="1" x14ac:dyDescent="0.25">
      <c r="A131" s="43"/>
      <c r="B131" s="61" t="s">
        <v>61</v>
      </c>
      <c r="C131" s="5" t="s">
        <v>20</v>
      </c>
      <c r="D131" s="6">
        <v>1703.1</v>
      </c>
      <c r="E131" s="6">
        <v>1702.69</v>
      </c>
      <c r="F131" s="22">
        <f t="shared" si="6"/>
        <v>0.99975926252128478</v>
      </c>
    </row>
    <row r="132" spans="1:6" ht="31.9" customHeight="1" x14ac:dyDescent="0.25">
      <c r="A132" s="43"/>
      <c r="B132" s="80"/>
      <c r="C132" s="13" t="s">
        <v>94</v>
      </c>
      <c r="D132" s="6">
        <v>3956.5</v>
      </c>
      <c r="E132" s="6">
        <v>3955.56</v>
      </c>
      <c r="F132" s="22">
        <f t="shared" si="6"/>
        <v>0.99976241627701246</v>
      </c>
    </row>
    <row r="133" spans="1:6" ht="33" customHeight="1" x14ac:dyDescent="0.25">
      <c r="A133" s="43"/>
      <c r="B133" s="80"/>
      <c r="C133" s="5" t="s">
        <v>19</v>
      </c>
      <c r="D133" s="6">
        <v>3955.56</v>
      </c>
      <c r="E133" s="6">
        <v>3955.55</v>
      </c>
      <c r="F133" s="22">
        <f t="shared" si="6"/>
        <v>0.99999747191295296</v>
      </c>
    </row>
    <row r="134" spans="1:6" ht="18" customHeight="1" x14ac:dyDescent="0.25">
      <c r="A134" s="43"/>
      <c r="B134" s="62"/>
      <c r="C134" s="5" t="s">
        <v>9</v>
      </c>
      <c r="D134" s="6">
        <v>17855</v>
      </c>
      <c r="E134" s="6">
        <v>20987.22</v>
      </c>
      <c r="F134" s="22">
        <f t="shared" si="6"/>
        <v>1.1754253710445255</v>
      </c>
    </row>
    <row r="135" spans="1:6" ht="18" customHeight="1" x14ac:dyDescent="0.25">
      <c r="A135" s="42"/>
      <c r="B135" s="35" t="s">
        <v>21</v>
      </c>
      <c r="C135" s="5"/>
      <c r="D135" s="15">
        <f>SUM(D131:D134)</f>
        <v>27470.16</v>
      </c>
      <c r="E135" s="15">
        <f>SUM(E131:E134)</f>
        <v>30601.02</v>
      </c>
      <c r="F135" s="16">
        <f t="shared" si="6"/>
        <v>1.1139731257480845</v>
      </c>
    </row>
    <row r="136" spans="1:6" ht="75" x14ac:dyDescent="0.25">
      <c r="A136" s="41"/>
      <c r="B136" s="13" t="s">
        <v>105</v>
      </c>
      <c r="C136" s="13" t="s">
        <v>94</v>
      </c>
      <c r="D136" s="6">
        <v>99032</v>
      </c>
      <c r="E136" s="6">
        <v>97607.67</v>
      </c>
      <c r="F136" s="22">
        <f t="shared" si="6"/>
        <v>0.98561747717909365</v>
      </c>
    </row>
    <row r="137" spans="1:6" ht="18" customHeight="1" x14ac:dyDescent="0.25">
      <c r="A137" s="43"/>
      <c r="B137" s="39" t="s">
        <v>10</v>
      </c>
      <c r="C137" s="5"/>
      <c r="D137" s="15">
        <f>D136</f>
        <v>99032</v>
      </c>
      <c r="E137" s="15">
        <f>E136</f>
        <v>97607.67</v>
      </c>
      <c r="F137" s="16">
        <f t="shared" si="6"/>
        <v>0.98561747717909365</v>
      </c>
    </row>
    <row r="138" spans="1:6" ht="49.5" customHeight="1" x14ac:dyDescent="0.25">
      <c r="A138" s="43"/>
      <c r="B138" s="35" t="s">
        <v>62</v>
      </c>
      <c r="C138" s="5" t="s">
        <v>19</v>
      </c>
      <c r="D138" s="15">
        <v>0</v>
      </c>
      <c r="E138" s="15">
        <v>0</v>
      </c>
      <c r="F138" s="48">
        <v>0</v>
      </c>
    </row>
    <row r="139" spans="1:6" ht="18" customHeight="1" x14ac:dyDescent="0.25">
      <c r="A139" s="43"/>
      <c r="B139" s="35" t="s">
        <v>11</v>
      </c>
      <c r="C139" s="5"/>
      <c r="D139" s="15">
        <f>D138</f>
        <v>0</v>
      </c>
      <c r="E139" s="15">
        <f>E138</f>
        <v>0</v>
      </c>
      <c r="F139" s="48">
        <v>0</v>
      </c>
    </row>
    <row r="140" spans="1:6" ht="34.5" customHeight="1" x14ac:dyDescent="0.25">
      <c r="A140" s="43"/>
      <c r="B140" s="70" t="s">
        <v>106</v>
      </c>
      <c r="C140" s="13" t="s">
        <v>94</v>
      </c>
      <c r="D140" s="15">
        <v>3567</v>
      </c>
      <c r="E140" s="15">
        <v>3566.92</v>
      </c>
      <c r="F140" s="16">
        <f>E140/D140</f>
        <v>0.999977572189515</v>
      </c>
    </row>
    <row r="141" spans="1:6" ht="31.5" customHeight="1" x14ac:dyDescent="0.25">
      <c r="A141" s="60"/>
      <c r="B141" s="71"/>
      <c r="C141" s="5" t="s">
        <v>19</v>
      </c>
      <c r="D141" s="15">
        <v>36.03</v>
      </c>
      <c r="E141" s="15">
        <v>36.03</v>
      </c>
      <c r="F141" s="16">
        <f t="shared" si="6"/>
        <v>1</v>
      </c>
    </row>
    <row r="142" spans="1:6" ht="18" customHeight="1" x14ac:dyDescent="0.25">
      <c r="A142" s="60"/>
      <c r="B142" s="35" t="s">
        <v>14</v>
      </c>
      <c r="C142" s="5"/>
      <c r="D142" s="15">
        <f>D140+D141</f>
        <v>3603.03</v>
      </c>
      <c r="E142" s="15">
        <f>E140+E141</f>
        <v>3602.9500000000003</v>
      </c>
      <c r="F142" s="16">
        <f t="shared" si="6"/>
        <v>0.99997779646575247</v>
      </c>
    </row>
    <row r="143" spans="1:6" ht="62.25" customHeight="1" x14ac:dyDescent="0.25">
      <c r="A143" s="43"/>
      <c r="B143" s="39" t="s">
        <v>63</v>
      </c>
      <c r="C143" s="5" t="s">
        <v>19</v>
      </c>
      <c r="D143" s="6">
        <v>0</v>
      </c>
      <c r="E143" s="6">
        <v>0</v>
      </c>
      <c r="F143" s="48">
        <v>0</v>
      </c>
    </row>
    <row r="144" spans="1:6" ht="18" customHeight="1" x14ac:dyDescent="0.25">
      <c r="A144" s="42"/>
      <c r="B144" s="35" t="s">
        <v>15</v>
      </c>
      <c r="C144" s="5"/>
      <c r="D144" s="15">
        <f>D143</f>
        <v>0</v>
      </c>
      <c r="E144" s="15">
        <f>E143</f>
        <v>0</v>
      </c>
      <c r="F144" s="29">
        <v>0</v>
      </c>
    </row>
    <row r="145" spans="1:6" ht="33" customHeight="1" x14ac:dyDescent="0.25">
      <c r="A145" s="59">
        <v>10</v>
      </c>
      <c r="B145" s="72" t="s">
        <v>64</v>
      </c>
      <c r="C145" s="13" t="s">
        <v>94</v>
      </c>
      <c r="D145" s="6">
        <f>D148+D151+D154+D161</f>
        <v>63937.19</v>
      </c>
      <c r="E145" s="6">
        <f>E148+E151+E154+E161</f>
        <v>44157.8</v>
      </c>
      <c r="F145" s="22">
        <f t="shared" si="6"/>
        <v>0.69064342677555901</v>
      </c>
    </row>
    <row r="146" spans="1:6" ht="35.25" customHeight="1" x14ac:dyDescent="0.25">
      <c r="A146" s="60"/>
      <c r="B146" s="73"/>
      <c r="C146" s="5" t="s">
        <v>19</v>
      </c>
      <c r="D146" s="6">
        <f>D149+D152+D155+D157+D159+D162</f>
        <v>26292.28</v>
      </c>
      <c r="E146" s="6">
        <f>E149+E155+E157+E159+E162</f>
        <v>25251.15</v>
      </c>
      <c r="F146" s="22">
        <f t="shared" si="6"/>
        <v>0.96040168444881935</v>
      </c>
    </row>
    <row r="147" spans="1:6" ht="31.9" customHeight="1" x14ac:dyDescent="0.25">
      <c r="A147" s="60"/>
      <c r="B147" s="5" t="s">
        <v>6</v>
      </c>
      <c r="C147" s="13"/>
      <c r="D147" s="6">
        <f>D145+D146</f>
        <v>90229.47</v>
      </c>
      <c r="E147" s="6">
        <f>E145+E146</f>
        <v>69408.950000000012</v>
      </c>
      <c r="F147" s="22">
        <f t="shared" si="6"/>
        <v>0.76924922644453098</v>
      </c>
    </row>
    <row r="148" spans="1:6" ht="31.9" customHeight="1" x14ac:dyDescent="0.25">
      <c r="A148" s="60"/>
      <c r="B148" s="61" t="s">
        <v>65</v>
      </c>
      <c r="C148" s="13" t="s">
        <v>94</v>
      </c>
      <c r="D148" s="6">
        <v>35631</v>
      </c>
      <c r="E148" s="6">
        <v>15852.89</v>
      </c>
      <c r="F148" s="22">
        <f t="shared" si="6"/>
        <v>0.44491846987174088</v>
      </c>
    </row>
    <row r="149" spans="1:6" ht="31.5" customHeight="1" x14ac:dyDescent="0.25">
      <c r="A149" s="60"/>
      <c r="B149" s="62"/>
      <c r="C149" s="5" t="s">
        <v>19</v>
      </c>
      <c r="D149" s="15">
        <v>3564.89</v>
      </c>
      <c r="E149" s="15">
        <v>2523.7600000000002</v>
      </c>
      <c r="F149" s="16">
        <f t="shared" si="6"/>
        <v>0.70794891286968187</v>
      </c>
    </row>
    <row r="150" spans="1:6" ht="18" customHeight="1" x14ac:dyDescent="0.25">
      <c r="A150" s="60"/>
      <c r="B150" s="35" t="s">
        <v>7</v>
      </c>
      <c r="C150" s="13"/>
      <c r="D150" s="6">
        <f>D148+D149</f>
        <v>39195.89</v>
      </c>
      <c r="E150" s="6">
        <f>E148+E149</f>
        <v>18376.650000000001</v>
      </c>
      <c r="F150" s="22">
        <f t="shared" si="6"/>
        <v>0.46884124840640184</v>
      </c>
    </row>
    <row r="151" spans="1:6" ht="53.25" customHeight="1" x14ac:dyDescent="0.25">
      <c r="A151" s="60"/>
      <c r="B151" s="61" t="s">
        <v>107</v>
      </c>
      <c r="C151" s="61" t="s">
        <v>94</v>
      </c>
      <c r="D151" s="81">
        <v>3962</v>
      </c>
      <c r="E151" s="81">
        <v>3961.23</v>
      </c>
      <c r="F151" s="85">
        <f t="shared" si="6"/>
        <v>0.99980565371024732</v>
      </c>
    </row>
    <row r="152" spans="1:6" ht="11.25" customHeight="1" x14ac:dyDescent="0.25">
      <c r="A152" s="60"/>
      <c r="B152" s="62"/>
      <c r="C152" s="62"/>
      <c r="D152" s="82"/>
      <c r="E152" s="82"/>
      <c r="F152" s="86"/>
    </row>
    <row r="153" spans="1:6" ht="18" customHeight="1" x14ac:dyDescent="0.25">
      <c r="A153" s="63"/>
      <c r="B153" s="35" t="s">
        <v>8</v>
      </c>
      <c r="C153" s="5"/>
      <c r="D153" s="15">
        <f>D151+D152</f>
        <v>3962</v>
      </c>
      <c r="E153" s="15">
        <f>E151</f>
        <v>3961.23</v>
      </c>
      <c r="F153" s="16">
        <f t="shared" si="6"/>
        <v>0.99980565371024732</v>
      </c>
    </row>
    <row r="154" spans="1:6" ht="31.9" customHeight="1" x14ac:dyDescent="0.25">
      <c r="A154" s="55"/>
      <c r="B154" s="61" t="s">
        <v>108</v>
      </c>
      <c r="C154" s="5" t="s">
        <v>94</v>
      </c>
      <c r="D154" s="15">
        <v>23712.19</v>
      </c>
      <c r="E154" s="15">
        <v>23711.68</v>
      </c>
      <c r="F154" s="16">
        <f t="shared" si="6"/>
        <v>0.9999784920751732</v>
      </c>
    </row>
    <row r="155" spans="1:6" ht="46.5" customHeight="1" x14ac:dyDescent="0.25">
      <c r="A155" s="56"/>
      <c r="B155" s="69"/>
      <c r="C155" s="5" t="s">
        <v>19</v>
      </c>
      <c r="D155" s="15">
        <v>22727.39</v>
      </c>
      <c r="E155" s="15">
        <v>22727.39</v>
      </c>
      <c r="F155" s="16">
        <f t="shared" si="6"/>
        <v>1</v>
      </c>
    </row>
    <row r="156" spans="1:6" ht="18" customHeight="1" x14ac:dyDescent="0.25">
      <c r="A156" s="56"/>
      <c r="B156" s="35" t="s">
        <v>10</v>
      </c>
      <c r="C156" s="5"/>
      <c r="D156" s="15">
        <f>D154+D155</f>
        <v>46439.58</v>
      </c>
      <c r="E156" s="15">
        <f>E154+E155</f>
        <v>46439.07</v>
      </c>
      <c r="F156" s="16">
        <f t="shared" si="6"/>
        <v>0.99998901798853479</v>
      </c>
    </row>
    <row r="157" spans="1:6" ht="78" customHeight="1" x14ac:dyDescent="0.25">
      <c r="A157" s="43"/>
      <c r="B157" s="39" t="s">
        <v>66</v>
      </c>
      <c r="C157" s="5" t="s">
        <v>19</v>
      </c>
      <c r="D157" s="15">
        <v>0</v>
      </c>
      <c r="E157" s="15">
        <v>0</v>
      </c>
      <c r="F157" s="29">
        <v>0</v>
      </c>
    </row>
    <row r="158" spans="1:6" ht="18" customHeight="1" x14ac:dyDescent="0.25">
      <c r="A158" s="43"/>
      <c r="B158" s="35" t="s">
        <v>11</v>
      </c>
      <c r="C158" s="5"/>
      <c r="D158" s="15">
        <f>D157</f>
        <v>0</v>
      </c>
      <c r="E158" s="15">
        <f>E157</f>
        <v>0</v>
      </c>
      <c r="F158" s="29">
        <v>0</v>
      </c>
    </row>
    <row r="159" spans="1:6" ht="62.25" customHeight="1" x14ac:dyDescent="0.25">
      <c r="A159" s="43"/>
      <c r="B159" s="35" t="s">
        <v>67</v>
      </c>
      <c r="C159" s="5" t="s">
        <v>19</v>
      </c>
      <c r="D159" s="6">
        <v>0</v>
      </c>
      <c r="E159" s="6">
        <v>0</v>
      </c>
      <c r="F159" s="48">
        <v>0</v>
      </c>
    </row>
    <row r="160" spans="1:6" ht="18" customHeight="1" x14ac:dyDescent="0.25">
      <c r="A160" s="60"/>
      <c r="B160" s="35" t="s">
        <v>13</v>
      </c>
      <c r="C160" s="5"/>
      <c r="D160" s="15">
        <f>D159</f>
        <v>0</v>
      </c>
      <c r="E160" s="15">
        <f>E159</f>
        <v>0</v>
      </c>
      <c r="F160" s="29">
        <v>0</v>
      </c>
    </row>
    <row r="161" spans="1:6" ht="35.450000000000003" customHeight="1" x14ac:dyDescent="0.25">
      <c r="A161" s="60"/>
      <c r="B161" s="70" t="s">
        <v>68</v>
      </c>
      <c r="C161" s="61" t="s">
        <v>94</v>
      </c>
      <c r="D161" s="81">
        <v>632</v>
      </c>
      <c r="E161" s="81">
        <v>632</v>
      </c>
      <c r="F161" s="85">
        <f>E161/D161*100%</f>
        <v>1</v>
      </c>
    </row>
    <row r="162" spans="1:6" ht="27" customHeight="1" x14ac:dyDescent="0.25">
      <c r="A162" s="43"/>
      <c r="B162" s="71"/>
      <c r="C162" s="62"/>
      <c r="D162" s="82"/>
      <c r="E162" s="82"/>
      <c r="F162" s="86"/>
    </row>
    <row r="163" spans="1:6" ht="18" customHeight="1" x14ac:dyDescent="0.25">
      <c r="A163" s="43"/>
      <c r="B163" s="9" t="s">
        <v>15</v>
      </c>
      <c r="C163" s="13"/>
      <c r="D163" s="6">
        <f>D161+D162</f>
        <v>632</v>
      </c>
      <c r="E163" s="6">
        <f>E161+E162</f>
        <v>632</v>
      </c>
      <c r="F163" s="22">
        <f t="shared" si="6"/>
        <v>1</v>
      </c>
    </row>
    <row r="164" spans="1:6" ht="40.5" customHeight="1" x14ac:dyDescent="0.25">
      <c r="A164" s="59">
        <v>11</v>
      </c>
      <c r="B164" s="72" t="s">
        <v>113</v>
      </c>
      <c r="C164" s="5" t="s">
        <v>19</v>
      </c>
      <c r="D164" s="6">
        <f>D167+D169++D171+D173</f>
        <v>8452.85</v>
      </c>
      <c r="E164" s="6">
        <f>E167+E169++E171+E173</f>
        <v>7473.82</v>
      </c>
      <c r="F164" s="22">
        <f t="shared" si="6"/>
        <v>0.88417752592320931</v>
      </c>
    </row>
    <row r="165" spans="1:6" ht="21" customHeight="1" x14ac:dyDescent="0.25">
      <c r="A165" s="60"/>
      <c r="B165" s="73"/>
      <c r="C165" s="5" t="s">
        <v>9</v>
      </c>
      <c r="D165" s="15">
        <f>D174</f>
        <v>523000</v>
      </c>
      <c r="E165" s="15">
        <f>E174</f>
        <v>523000</v>
      </c>
      <c r="F165" s="16">
        <f t="shared" si="6"/>
        <v>1</v>
      </c>
    </row>
    <row r="166" spans="1:6" ht="30" customHeight="1" x14ac:dyDescent="0.25">
      <c r="A166" s="60"/>
      <c r="B166" s="5" t="s">
        <v>6</v>
      </c>
      <c r="C166" s="13"/>
      <c r="D166" s="6">
        <f>D164+D165</f>
        <v>531452.85</v>
      </c>
      <c r="E166" s="6">
        <f>E164+E165</f>
        <v>530473.81999999995</v>
      </c>
      <c r="F166" s="22">
        <f t="shared" si="6"/>
        <v>0.99815782340804071</v>
      </c>
    </row>
    <row r="167" spans="1:6" ht="60" customHeight="1" x14ac:dyDescent="0.25">
      <c r="A167" s="60"/>
      <c r="B167" s="9" t="s">
        <v>69</v>
      </c>
      <c r="C167" s="5" t="s">
        <v>19</v>
      </c>
      <c r="D167" s="6">
        <v>0</v>
      </c>
      <c r="E167" s="6">
        <v>0</v>
      </c>
      <c r="F167" s="48">
        <v>0</v>
      </c>
    </row>
    <row r="168" spans="1:6" ht="18" customHeight="1" x14ac:dyDescent="0.25">
      <c r="A168" s="60"/>
      <c r="B168" s="35" t="s">
        <v>7</v>
      </c>
      <c r="C168" s="5"/>
      <c r="D168" s="15">
        <f>D167</f>
        <v>0</v>
      </c>
      <c r="E168" s="15">
        <f>E167</f>
        <v>0</v>
      </c>
      <c r="F168" s="29">
        <v>0</v>
      </c>
    </row>
    <row r="169" spans="1:6" ht="47.25" customHeight="1" x14ac:dyDescent="0.25">
      <c r="A169" s="60"/>
      <c r="B169" s="9" t="s">
        <v>70</v>
      </c>
      <c r="C169" s="5" t="s">
        <v>19</v>
      </c>
      <c r="D169" s="6">
        <v>0</v>
      </c>
      <c r="E169" s="6">
        <v>0</v>
      </c>
      <c r="F169" s="48">
        <v>0</v>
      </c>
    </row>
    <row r="170" spans="1:6" ht="18" customHeight="1" x14ac:dyDescent="0.25">
      <c r="A170" s="63"/>
      <c r="B170" s="35" t="s">
        <v>8</v>
      </c>
      <c r="C170" s="5"/>
      <c r="D170" s="15">
        <f>D169</f>
        <v>0</v>
      </c>
      <c r="E170" s="15">
        <f>E169</f>
        <v>0</v>
      </c>
      <c r="F170" s="29">
        <v>0</v>
      </c>
    </row>
    <row r="171" spans="1:6" ht="61.5" customHeight="1" x14ac:dyDescent="0.25">
      <c r="A171" s="41"/>
      <c r="B171" s="45" t="s">
        <v>71</v>
      </c>
      <c r="C171" s="5" t="s">
        <v>19</v>
      </c>
      <c r="D171" s="6">
        <v>7453.82</v>
      </c>
      <c r="E171" s="6">
        <v>7453.82</v>
      </c>
      <c r="F171" s="22">
        <f>E171/D171*100%</f>
        <v>1</v>
      </c>
    </row>
    <row r="172" spans="1:6" ht="18" customHeight="1" x14ac:dyDescent="0.25">
      <c r="A172" s="43"/>
      <c r="B172" s="35" t="s">
        <v>10</v>
      </c>
      <c r="C172" s="5"/>
      <c r="D172" s="15">
        <f>D171</f>
        <v>7453.82</v>
      </c>
      <c r="E172" s="15">
        <f>E171</f>
        <v>7453.82</v>
      </c>
      <c r="F172" s="16">
        <f t="shared" si="6"/>
        <v>1</v>
      </c>
    </row>
    <row r="173" spans="1:6" ht="39" customHeight="1" x14ac:dyDescent="0.25">
      <c r="A173" s="43"/>
      <c r="B173" s="61" t="s">
        <v>117</v>
      </c>
      <c r="C173" s="5" t="s">
        <v>19</v>
      </c>
      <c r="D173" s="15">
        <v>999.03</v>
      </c>
      <c r="E173" s="15">
        <v>20</v>
      </c>
      <c r="F173" s="16">
        <f t="shared" si="6"/>
        <v>2.0019418836271185E-2</v>
      </c>
    </row>
    <row r="174" spans="1:6" ht="29.25" customHeight="1" x14ac:dyDescent="0.25">
      <c r="A174" s="43"/>
      <c r="B174" s="62"/>
      <c r="C174" s="5" t="s">
        <v>9</v>
      </c>
      <c r="D174" s="6">
        <v>523000</v>
      </c>
      <c r="E174" s="6">
        <v>523000</v>
      </c>
      <c r="F174" s="22">
        <f t="shared" si="6"/>
        <v>1</v>
      </c>
    </row>
    <row r="175" spans="1:6" ht="18" customHeight="1" x14ac:dyDescent="0.25">
      <c r="A175" s="42"/>
      <c r="B175" s="49" t="s">
        <v>11</v>
      </c>
      <c r="C175" s="5"/>
      <c r="D175" s="15">
        <f>D173+D174</f>
        <v>523999.03</v>
      </c>
      <c r="E175" s="15">
        <f>E173+E174</f>
        <v>523020</v>
      </c>
      <c r="F175" s="16">
        <f t="shared" si="6"/>
        <v>0.99813161867875977</v>
      </c>
    </row>
    <row r="176" spans="1:6" ht="31.5" customHeight="1" x14ac:dyDescent="0.25">
      <c r="A176" s="68">
        <v>12</v>
      </c>
      <c r="B176" s="64" t="s">
        <v>72</v>
      </c>
      <c r="C176" s="5" t="s">
        <v>94</v>
      </c>
      <c r="D176" s="15">
        <f>D181</f>
        <v>19367</v>
      </c>
      <c r="E176" s="15">
        <f>E181</f>
        <v>15304.41</v>
      </c>
      <c r="F176" s="16">
        <f t="shared" si="6"/>
        <v>0.7902313213197707</v>
      </c>
    </row>
    <row r="177" spans="1:6" x14ac:dyDescent="0.25">
      <c r="A177" s="68"/>
      <c r="B177" s="64"/>
      <c r="C177" s="76" t="s">
        <v>19</v>
      </c>
      <c r="D177" s="74">
        <f>D182+D184+D186+D188</f>
        <v>817180.7</v>
      </c>
      <c r="E177" s="74">
        <f>E182+E184+E186+E188</f>
        <v>804782.46</v>
      </c>
      <c r="F177" s="83">
        <f t="shared" si="6"/>
        <v>0.9848280313032356</v>
      </c>
    </row>
    <row r="178" spans="1:6" x14ac:dyDescent="0.25">
      <c r="A178" s="68"/>
      <c r="B178" s="64"/>
      <c r="C178" s="76"/>
      <c r="D178" s="74"/>
      <c r="E178" s="74"/>
      <c r="F178" s="83" t="e">
        <f t="shared" si="6"/>
        <v>#DIV/0!</v>
      </c>
    </row>
    <row r="179" spans="1:6" ht="6" customHeight="1" x14ac:dyDescent="0.25">
      <c r="A179" s="68"/>
      <c r="B179" s="64"/>
      <c r="C179" s="76"/>
      <c r="D179" s="74"/>
      <c r="E179" s="74"/>
      <c r="F179" s="83" t="e">
        <f t="shared" si="6"/>
        <v>#DIV/0!</v>
      </c>
    </row>
    <row r="180" spans="1:6" ht="32.25" customHeight="1" x14ac:dyDescent="0.25">
      <c r="A180" s="68"/>
      <c r="B180" s="5" t="s">
        <v>6</v>
      </c>
      <c r="C180" s="50"/>
      <c r="D180" s="15">
        <f>D176+D177</f>
        <v>836547.7</v>
      </c>
      <c r="E180" s="15">
        <f>E176+E177</f>
        <v>820086.87</v>
      </c>
      <c r="F180" s="16">
        <f t="shared" si="6"/>
        <v>0.98032290328453486</v>
      </c>
    </row>
    <row r="181" spans="1:6" ht="34.5" customHeight="1" x14ac:dyDescent="0.25">
      <c r="A181" s="68"/>
      <c r="B181" s="76" t="s">
        <v>73</v>
      </c>
      <c r="C181" s="5" t="s">
        <v>94</v>
      </c>
      <c r="D181" s="15">
        <v>19367</v>
      </c>
      <c r="E181" s="15">
        <v>15304.41</v>
      </c>
      <c r="F181" s="16">
        <f t="shared" si="6"/>
        <v>0.7902313213197707</v>
      </c>
    </row>
    <row r="182" spans="1:6" ht="33" customHeight="1" x14ac:dyDescent="0.25">
      <c r="A182" s="68"/>
      <c r="B182" s="76"/>
      <c r="C182" s="5" t="s">
        <v>19</v>
      </c>
      <c r="D182" s="15">
        <v>30105.91</v>
      </c>
      <c r="E182" s="15">
        <v>27826.71</v>
      </c>
      <c r="F182" s="16">
        <f t="shared" si="6"/>
        <v>0.92429393431389384</v>
      </c>
    </row>
    <row r="183" spans="1:6" ht="18" customHeight="1" x14ac:dyDescent="0.25">
      <c r="A183" s="68"/>
      <c r="B183" s="35" t="s">
        <v>7</v>
      </c>
      <c r="C183" s="5"/>
      <c r="D183" s="15">
        <f>D181+D182</f>
        <v>49472.91</v>
      </c>
      <c r="E183" s="15">
        <f>E181+E182</f>
        <v>43131.119999999995</v>
      </c>
      <c r="F183" s="16">
        <f t="shared" si="6"/>
        <v>0.87181287698661736</v>
      </c>
    </row>
    <row r="184" spans="1:6" ht="63.75" customHeight="1" x14ac:dyDescent="0.25">
      <c r="A184" s="68"/>
      <c r="B184" s="31" t="s">
        <v>99</v>
      </c>
      <c r="C184" s="5" t="s">
        <v>19</v>
      </c>
      <c r="D184" s="15">
        <v>535.35</v>
      </c>
      <c r="E184" s="15">
        <v>535.35</v>
      </c>
      <c r="F184" s="16">
        <f t="shared" si="6"/>
        <v>1</v>
      </c>
    </row>
    <row r="185" spans="1:6" ht="18" customHeight="1" x14ac:dyDescent="0.25">
      <c r="A185" s="68"/>
      <c r="B185" s="35" t="s">
        <v>10</v>
      </c>
      <c r="C185" s="5"/>
      <c r="D185" s="15">
        <f>D184</f>
        <v>535.35</v>
      </c>
      <c r="E185" s="15">
        <f>E184</f>
        <v>535.35</v>
      </c>
      <c r="F185" s="16">
        <f t="shared" si="6"/>
        <v>1</v>
      </c>
    </row>
    <row r="186" spans="1:6" ht="48" customHeight="1" x14ac:dyDescent="0.25">
      <c r="A186" s="68"/>
      <c r="B186" s="31" t="s">
        <v>74</v>
      </c>
      <c r="C186" s="5" t="s">
        <v>19</v>
      </c>
      <c r="D186" s="15">
        <v>0</v>
      </c>
      <c r="E186" s="15">
        <v>0</v>
      </c>
      <c r="F186" s="29">
        <v>0</v>
      </c>
    </row>
    <row r="187" spans="1:6" ht="18" customHeight="1" x14ac:dyDescent="0.25">
      <c r="A187" s="68"/>
      <c r="B187" s="35" t="s">
        <v>11</v>
      </c>
      <c r="C187" s="5"/>
      <c r="D187" s="15">
        <f>D186</f>
        <v>0</v>
      </c>
      <c r="E187" s="15">
        <f>E186</f>
        <v>0</v>
      </c>
      <c r="F187" s="29">
        <v>0</v>
      </c>
    </row>
    <row r="188" spans="1:6" ht="48" customHeight="1" x14ac:dyDescent="0.25">
      <c r="A188" s="68"/>
      <c r="B188" s="5" t="s">
        <v>114</v>
      </c>
      <c r="C188" s="5" t="s">
        <v>19</v>
      </c>
      <c r="D188" s="15">
        <v>786539.44</v>
      </c>
      <c r="E188" s="15">
        <v>776420.4</v>
      </c>
      <c r="F188" s="16">
        <f t="shared" si="6"/>
        <v>0.98713473287493392</v>
      </c>
    </row>
    <row r="189" spans="1:6" ht="18" customHeight="1" x14ac:dyDescent="0.25">
      <c r="A189" s="68"/>
      <c r="B189" s="35" t="s">
        <v>12</v>
      </c>
      <c r="C189" s="5"/>
      <c r="D189" s="15">
        <f>D188</f>
        <v>786539.44</v>
      </c>
      <c r="E189" s="15">
        <f>E188</f>
        <v>776420.4</v>
      </c>
      <c r="F189" s="16">
        <f t="shared" si="6"/>
        <v>0.98713473287493392</v>
      </c>
    </row>
    <row r="190" spans="1:6" ht="36" customHeight="1" x14ac:dyDescent="0.25">
      <c r="A190" s="59">
        <v>13</v>
      </c>
      <c r="B190" s="64" t="s">
        <v>120</v>
      </c>
      <c r="C190" s="5" t="s">
        <v>20</v>
      </c>
      <c r="D190" s="15">
        <f>D203</f>
        <v>2</v>
      </c>
      <c r="E190" s="15">
        <f>E203</f>
        <v>0.74</v>
      </c>
      <c r="F190" s="29">
        <f t="shared" si="6"/>
        <v>0.37</v>
      </c>
    </row>
    <row r="191" spans="1:6" ht="36" customHeight="1" x14ac:dyDescent="0.25">
      <c r="A191" s="60"/>
      <c r="B191" s="64"/>
      <c r="C191" s="5" t="s">
        <v>94</v>
      </c>
      <c r="D191" s="15">
        <f>D198</f>
        <v>28194.81</v>
      </c>
      <c r="E191" s="15">
        <f>E198</f>
        <v>14598.59</v>
      </c>
      <c r="F191" s="29">
        <f t="shared" si="6"/>
        <v>0.51777578923213174</v>
      </c>
    </row>
    <row r="192" spans="1:6" ht="32.25" customHeight="1" x14ac:dyDescent="0.25">
      <c r="A192" s="60"/>
      <c r="B192" s="64"/>
      <c r="C192" s="5" t="s">
        <v>19</v>
      </c>
      <c r="D192" s="15">
        <f>D194+D196+D199+D201+D205</f>
        <v>86893.25</v>
      </c>
      <c r="E192" s="15">
        <f>E194+E196+E199+E201+E205</f>
        <v>84687.81</v>
      </c>
      <c r="F192" s="16">
        <f t="shared" si="6"/>
        <v>0.97461897212959581</v>
      </c>
    </row>
    <row r="193" spans="1:6" ht="33" customHeight="1" x14ac:dyDescent="0.25">
      <c r="A193" s="60"/>
      <c r="B193" s="5" t="s">
        <v>6</v>
      </c>
      <c r="C193" s="17"/>
      <c r="D193" s="15">
        <f>D190+D191+D192</f>
        <v>115090.06</v>
      </c>
      <c r="E193" s="15">
        <f>E190+E191+E192</f>
        <v>99287.14</v>
      </c>
      <c r="F193" s="16">
        <f t="shared" si="6"/>
        <v>0.86269083533365087</v>
      </c>
    </row>
    <row r="194" spans="1:6" ht="74.25" customHeight="1" x14ac:dyDescent="0.25">
      <c r="A194" s="60"/>
      <c r="B194" s="5" t="s">
        <v>75</v>
      </c>
      <c r="C194" s="5" t="s">
        <v>19</v>
      </c>
      <c r="D194" s="15">
        <v>54591.44</v>
      </c>
      <c r="E194" s="15">
        <v>54555.44</v>
      </c>
      <c r="F194" s="16">
        <f t="shared" si="6"/>
        <v>0.99934055595529259</v>
      </c>
    </row>
    <row r="195" spans="1:6" ht="18" customHeight="1" x14ac:dyDescent="0.25">
      <c r="A195" s="60"/>
      <c r="B195" s="35" t="s">
        <v>7</v>
      </c>
      <c r="C195" s="50"/>
      <c r="D195" s="15">
        <f>D194</f>
        <v>54591.44</v>
      </c>
      <c r="E195" s="15">
        <f>E194</f>
        <v>54555.44</v>
      </c>
      <c r="F195" s="16">
        <f>E195/D195*100%</f>
        <v>0.99934055595529259</v>
      </c>
    </row>
    <row r="196" spans="1:6" ht="47.45" customHeight="1" x14ac:dyDescent="0.25">
      <c r="A196" s="60"/>
      <c r="B196" s="5" t="s">
        <v>100</v>
      </c>
      <c r="C196" s="5" t="s">
        <v>19</v>
      </c>
      <c r="D196" s="15">
        <v>0</v>
      </c>
      <c r="E196" s="15">
        <v>0</v>
      </c>
      <c r="F196" s="29">
        <v>0</v>
      </c>
    </row>
    <row r="197" spans="1:6" ht="18" customHeight="1" x14ac:dyDescent="0.25">
      <c r="A197" s="60"/>
      <c r="B197" s="35" t="s">
        <v>8</v>
      </c>
      <c r="C197" s="5"/>
      <c r="D197" s="15">
        <f>D196</f>
        <v>0</v>
      </c>
      <c r="E197" s="15">
        <f>E196</f>
        <v>0</v>
      </c>
      <c r="F197" s="11">
        <v>0</v>
      </c>
    </row>
    <row r="198" spans="1:6" ht="31.5" customHeight="1" x14ac:dyDescent="0.25">
      <c r="A198" s="60"/>
      <c r="B198" s="61" t="s">
        <v>76</v>
      </c>
      <c r="C198" s="5" t="s">
        <v>94</v>
      </c>
      <c r="D198" s="15">
        <v>28194.81</v>
      </c>
      <c r="E198" s="15">
        <v>14598.59</v>
      </c>
      <c r="F198" s="7">
        <f>E198/D198*100%</f>
        <v>0.51777578923213174</v>
      </c>
    </row>
    <row r="199" spans="1:6" ht="30.75" customHeight="1" x14ac:dyDescent="0.25">
      <c r="A199" s="60"/>
      <c r="B199" s="62"/>
      <c r="C199" s="5" t="s">
        <v>19</v>
      </c>
      <c r="D199" s="15">
        <v>4475.8900000000003</v>
      </c>
      <c r="E199" s="15">
        <v>2317.5</v>
      </c>
      <c r="F199" s="7">
        <f>E199/D199*100%</f>
        <v>0.51777411866690193</v>
      </c>
    </row>
    <row r="200" spans="1:6" ht="18" customHeight="1" x14ac:dyDescent="0.25">
      <c r="A200" s="60"/>
      <c r="B200" s="35" t="s">
        <v>10</v>
      </c>
      <c r="C200" s="5"/>
      <c r="D200" s="15">
        <f>D198+D199</f>
        <v>32670.7</v>
      </c>
      <c r="E200" s="15">
        <f>E198+E199</f>
        <v>16916.09</v>
      </c>
      <c r="F200" s="7">
        <f>E200/D200*100%</f>
        <v>0.51777556036448558</v>
      </c>
    </row>
    <row r="201" spans="1:6" ht="48" customHeight="1" x14ac:dyDescent="0.25">
      <c r="A201" s="60"/>
      <c r="B201" s="5" t="s">
        <v>77</v>
      </c>
      <c r="C201" s="5" t="s">
        <v>19</v>
      </c>
      <c r="D201" s="15">
        <v>27825.919999999998</v>
      </c>
      <c r="E201" s="15">
        <v>27814.87</v>
      </c>
      <c r="F201" s="16">
        <f t="shared" si="6"/>
        <v>0.99960288824232946</v>
      </c>
    </row>
    <row r="202" spans="1:6" ht="18" customHeight="1" x14ac:dyDescent="0.25">
      <c r="A202" s="43"/>
      <c r="B202" s="39" t="s">
        <v>11</v>
      </c>
      <c r="C202" s="17"/>
      <c r="D202" s="15">
        <f>D201</f>
        <v>27825.919999999998</v>
      </c>
      <c r="E202" s="15">
        <f>E201</f>
        <v>27814.87</v>
      </c>
      <c r="F202" s="16">
        <f t="shared" si="6"/>
        <v>0.99960288824232946</v>
      </c>
    </row>
    <row r="203" spans="1:6" ht="48.75" customHeight="1" x14ac:dyDescent="0.25">
      <c r="A203" s="43"/>
      <c r="B203" s="9" t="s">
        <v>78</v>
      </c>
      <c r="C203" s="5" t="s">
        <v>20</v>
      </c>
      <c r="D203" s="15">
        <v>2</v>
      </c>
      <c r="E203" s="37">
        <v>0.74</v>
      </c>
      <c r="F203" s="16">
        <f t="shared" si="6"/>
        <v>0.37</v>
      </c>
    </row>
    <row r="204" spans="1:6" ht="18" customHeight="1" x14ac:dyDescent="0.25">
      <c r="A204" s="43"/>
      <c r="B204" s="35" t="s">
        <v>12</v>
      </c>
      <c r="C204" s="5"/>
      <c r="D204" s="15">
        <f>D203</f>
        <v>2</v>
      </c>
      <c r="E204" s="15">
        <f>E203</f>
        <v>0.74</v>
      </c>
      <c r="F204" s="16">
        <f t="shared" si="6"/>
        <v>0.37</v>
      </c>
    </row>
    <row r="205" spans="1:6" ht="45.75" customHeight="1" x14ac:dyDescent="0.25">
      <c r="A205" s="43"/>
      <c r="B205" s="5" t="s">
        <v>79</v>
      </c>
      <c r="C205" s="5" t="s">
        <v>19</v>
      </c>
      <c r="D205" s="15">
        <v>0</v>
      </c>
      <c r="E205" s="15">
        <v>0</v>
      </c>
      <c r="F205" s="29">
        <v>0</v>
      </c>
    </row>
    <row r="206" spans="1:6" ht="18" customHeight="1" x14ac:dyDescent="0.25">
      <c r="A206" s="42"/>
      <c r="B206" s="35" t="s">
        <v>13</v>
      </c>
      <c r="C206" s="5"/>
      <c r="D206" s="15">
        <v>0</v>
      </c>
      <c r="E206" s="15">
        <v>0</v>
      </c>
      <c r="F206" s="29">
        <v>0</v>
      </c>
    </row>
    <row r="207" spans="1:6" ht="36.6" customHeight="1" x14ac:dyDescent="0.25">
      <c r="A207" s="59">
        <v>14</v>
      </c>
      <c r="B207" s="65" t="s">
        <v>111</v>
      </c>
      <c r="C207" s="5" t="s">
        <v>94</v>
      </c>
      <c r="D207" s="15">
        <f>D210+D213</f>
        <v>204000</v>
      </c>
      <c r="E207" s="15">
        <f>E210+E213</f>
        <v>199796.5</v>
      </c>
      <c r="F207" s="16">
        <f>E207/D207*100%</f>
        <v>0.97939460784313725</v>
      </c>
    </row>
    <row r="208" spans="1:6" ht="30.75" customHeight="1" x14ac:dyDescent="0.25">
      <c r="A208" s="60"/>
      <c r="B208" s="66"/>
      <c r="C208" s="5" t="s">
        <v>19</v>
      </c>
      <c r="D208" s="15">
        <f>D211+D214+D216</f>
        <v>642136.26</v>
      </c>
      <c r="E208" s="15">
        <f>E211+E214+E216</f>
        <v>638436.84000000008</v>
      </c>
      <c r="F208" s="16">
        <f t="shared" si="6"/>
        <v>0.99423888630740165</v>
      </c>
    </row>
    <row r="209" spans="1:6" ht="34.5" customHeight="1" x14ac:dyDescent="0.25">
      <c r="A209" s="60"/>
      <c r="B209" s="5" t="s">
        <v>6</v>
      </c>
      <c r="C209" s="5"/>
      <c r="D209" s="15">
        <f>D207+D208</f>
        <v>846136.26</v>
      </c>
      <c r="E209" s="15">
        <f>E207+E208</f>
        <v>838233.34000000008</v>
      </c>
      <c r="F209" s="16">
        <f t="shared" si="6"/>
        <v>0.99065999133520177</v>
      </c>
    </row>
    <row r="210" spans="1:6" ht="34.15" customHeight="1" x14ac:dyDescent="0.25">
      <c r="A210" s="60"/>
      <c r="B210" s="61" t="s">
        <v>80</v>
      </c>
      <c r="C210" s="13" t="s">
        <v>94</v>
      </c>
      <c r="D210" s="15">
        <v>23221</v>
      </c>
      <c r="E210" s="15">
        <v>20255.490000000002</v>
      </c>
      <c r="F210" s="16">
        <f t="shared" si="6"/>
        <v>0.87229189096076831</v>
      </c>
    </row>
    <row r="211" spans="1:6" ht="31.5" customHeight="1" x14ac:dyDescent="0.25">
      <c r="A211" s="60"/>
      <c r="B211" s="62"/>
      <c r="C211" s="5" t="s">
        <v>19</v>
      </c>
      <c r="D211" s="15">
        <v>254</v>
      </c>
      <c r="E211" s="15">
        <v>200.92</v>
      </c>
      <c r="F211" s="16">
        <f t="shared" si="6"/>
        <v>0.79102362204724408</v>
      </c>
    </row>
    <row r="212" spans="1:6" ht="18" customHeight="1" x14ac:dyDescent="0.25">
      <c r="A212" s="60"/>
      <c r="B212" s="35" t="s">
        <v>7</v>
      </c>
      <c r="C212" s="5"/>
      <c r="D212" s="26">
        <f>D210+D211</f>
        <v>23475</v>
      </c>
      <c r="E212" s="26">
        <f>E210+E211</f>
        <v>20456.41</v>
      </c>
      <c r="F212" s="51">
        <f t="shared" si="6"/>
        <v>0.87141256656017041</v>
      </c>
    </row>
    <row r="213" spans="1:6" ht="30.6" customHeight="1" x14ac:dyDescent="0.25">
      <c r="A213" s="60"/>
      <c r="B213" s="70" t="s">
        <v>81</v>
      </c>
      <c r="C213" s="13" t="s">
        <v>94</v>
      </c>
      <c r="D213" s="15">
        <v>180779</v>
      </c>
      <c r="E213" s="15">
        <v>179541.01</v>
      </c>
      <c r="F213" s="16">
        <f t="shared" si="6"/>
        <v>0.99315191476886144</v>
      </c>
    </row>
    <row r="214" spans="1:6" ht="31.5" customHeight="1" x14ac:dyDescent="0.25">
      <c r="A214" s="60"/>
      <c r="B214" s="71"/>
      <c r="C214" s="5" t="s">
        <v>19</v>
      </c>
      <c r="D214" s="15">
        <v>612030.17000000004</v>
      </c>
      <c r="E214" s="15">
        <v>608621.78</v>
      </c>
      <c r="F214" s="16">
        <f t="shared" si="6"/>
        <v>0.99443100983077348</v>
      </c>
    </row>
    <row r="215" spans="1:6" ht="18" customHeight="1" x14ac:dyDescent="0.25">
      <c r="A215" s="60"/>
      <c r="B215" s="35" t="s">
        <v>8</v>
      </c>
      <c r="C215" s="17"/>
      <c r="D215" s="15">
        <f>D213+D214</f>
        <v>792809.17</v>
      </c>
      <c r="E215" s="15">
        <f>E213+E214</f>
        <v>788162.79</v>
      </c>
      <c r="F215" s="16">
        <f t="shared" si="6"/>
        <v>0.9941393462943926</v>
      </c>
    </row>
    <row r="216" spans="1:6" ht="48" customHeight="1" x14ac:dyDescent="0.25">
      <c r="A216" s="60"/>
      <c r="B216" s="36" t="s">
        <v>82</v>
      </c>
      <c r="C216" s="5" t="s">
        <v>19</v>
      </c>
      <c r="D216" s="15">
        <v>29852.09</v>
      </c>
      <c r="E216" s="15">
        <v>29614.14</v>
      </c>
      <c r="F216" s="22">
        <f t="shared" si="6"/>
        <v>0.99202903381304286</v>
      </c>
    </row>
    <row r="217" spans="1:6" ht="18" customHeight="1" x14ac:dyDescent="0.25">
      <c r="A217" s="60"/>
      <c r="B217" s="9" t="s">
        <v>12</v>
      </c>
      <c r="C217" s="17"/>
      <c r="D217" s="15">
        <f>D216</f>
        <v>29852.09</v>
      </c>
      <c r="E217" s="15">
        <f>E216</f>
        <v>29614.14</v>
      </c>
      <c r="F217" s="22">
        <f t="shared" si="6"/>
        <v>0.99202903381304286</v>
      </c>
    </row>
    <row r="218" spans="1:6" ht="33.75" customHeight="1" x14ac:dyDescent="0.25">
      <c r="A218" s="59">
        <v>15</v>
      </c>
      <c r="B218" s="78" t="s">
        <v>83</v>
      </c>
      <c r="C218" s="89" t="s">
        <v>98</v>
      </c>
      <c r="D218" s="81">
        <f>D222+D226</f>
        <v>18195</v>
      </c>
      <c r="E218" s="81">
        <f>E222+E226</f>
        <v>17179.29</v>
      </c>
      <c r="F218" s="85">
        <f t="shared" ref="F218:F270" si="9">E218/D218*100%</f>
        <v>0.94417642209398189</v>
      </c>
    </row>
    <row r="219" spans="1:6" ht="0.75" hidden="1" customHeight="1" x14ac:dyDescent="0.25">
      <c r="A219" s="60"/>
      <c r="B219" s="79"/>
      <c r="C219" s="62"/>
      <c r="D219" s="82"/>
      <c r="E219" s="82"/>
      <c r="F219" s="86"/>
    </row>
    <row r="220" spans="1:6" ht="31.5" customHeight="1" x14ac:dyDescent="0.25">
      <c r="A220" s="53"/>
      <c r="B220" s="66"/>
      <c r="C220" s="18" t="s">
        <v>19</v>
      </c>
      <c r="D220" s="15">
        <f>D224+D227</f>
        <v>205334.47</v>
      </c>
      <c r="E220" s="15">
        <f>E224+E227</f>
        <v>204275.54</v>
      </c>
      <c r="F220" s="16">
        <f t="shared" si="9"/>
        <v>0.99484290192484492</v>
      </c>
    </row>
    <row r="221" spans="1:6" ht="33" customHeight="1" x14ac:dyDescent="0.25">
      <c r="A221" s="43"/>
      <c r="B221" s="38" t="s">
        <v>6</v>
      </c>
      <c r="C221" s="52"/>
      <c r="D221" s="15">
        <f>D218+D220</f>
        <v>223529.47</v>
      </c>
      <c r="E221" s="15">
        <f>E218+E220</f>
        <v>221454.83000000002</v>
      </c>
      <c r="F221" s="16">
        <f t="shared" si="9"/>
        <v>0.99071871820749191</v>
      </c>
    </row>
    <row r="222" spans="1:6" ht="25.5" customHeight="1" x14ac:dyDescent="0.25">
      <c r="A222" s="53"/>
      <c r="B222" s="61" t="s">
        <v>84</v>
      </c>
      <c r="C222" s="76" t="s">
        <v>98</v>
      </c>
      <c r="D222" s="74">
        <v>7562</v>
      </c>
      <c r="E222" s="74">
        <v>7383.26</v>
      </c>
      <c r="F222" s="83">
        <f t="shared" si="9"/>
        <v>0.9763633959270035</v>
      </c>
    </row>
    <row r="223" spans="1:6" ht="10.15" customHeight="1" x14ac:dyDescent="0.25">
      <c r="A223" s="53"/>
      <c r="B223" s="80"/>
      <c r="C223" s="76"/>
      <c r="D223" s="91"/>
      <c r="E223" s="91"/>
      <c r="F223" s="83" t="e">
        <f t="shared" si="9"/>
        <v>#DIV/0!</v>
      </c>
    </row>
    <row r="224" spans="1:6" ht="72.75" customHeight="1" x14ac:dyDescent="0.25">
      <c r="A224" s="53"/>
      <c r="B224" s="62"/>
      <c r="C224" s="5" t="s">
        <v>19</v>
      </c>
      <c r="D224" s="15">
        <v>180413</v>
      </c>
      <c r="E224" s="15">
        <v>180383.79</v>
      </c>
      <c r="F224" s="16">
        <f t="shared" si="9"/>
        <v>0.99983809370721621</v>
      </c>
    </row>
    <row r="225" spans="1:6" ht="50.25" customHeight="1" x14ac:dyDescent="0.25">
      <c r="A225" s="42"/>
      <c r="B225" s="35" t="s">
        <v>7</v>
      </c>
      <c r="C225" s="52"/>
      <c r="D225" s="15">
        <f>D222+D224</f>
        <v>187975</v>
      </c>
      <c r="E225" s="15">
        <f>E222+E224</f>
        <v>187767.05000000002</v>
      </c>
      <c r="F225" s="16">
        <f t="shared" si="9"/>
        <v>0.99889373586913166</v>
      </c>
    </row>
    <row r="226" spans="1:6" ht="33" customHeight="1" x14ac:dyDescent="0.25">
      <c r="A226" s="41"/>
      <c r="B226" s="76" t="s">
        <v>85</v>
      </c>
      <c r="C226" s="5" t="s">
        <v>94</v>
      </c>
      <c r="D226" s="15">
        <v>10633</v>
      </c>
      <c r="E226" s="15">
        <v>9796.0300000000007</v>
      </c>
      <c r="F226" s="16">
        <f t="shared" si="9"/>
        <v>0.92128562023887905</v>
      </c>
    </row>
    <row r="227" spans="1:6" ht="44.25" customHeight="1" x14ac:dyDescent="0.25">
      <c r="A227" s="43"/>
      <c r="B227" s="76"/>
      <c r="C227" s="5" t="s">
        <v>19</v>
      </c>
      <c r="D227" s="15">
        <v>24921.47</v>
      </c>
      <c r="E227" s="15">
        <v>23891.75</v>
      </c>
      <c r="F227" s="16">
        <f t="shared" si="9"/>
        <v>0.95868141004523399</v>
      </c>
    </row>
    <row r="228" spans="1:6" ht="18" customHeight="1" x14ac:dyDescent="0.25">
      <c r="A228" s="42"/>
      <c r="B228" s="31" t="s">
        <v>8</v>
      </c>
      <c r="C228" s="52"/>
      <c r="D228" s="15">
        <f>D226+D227</f>
        <v>35554.47</v>
      </c>
      <c r="E228" s="15">
        <f>E226+E227</f>
        <v>33687.78</v>
      </c>
      <c r="F228" s="16">
        <f t="shared" si="9"/>
        <v>0.94749774079039839</v>
      </c>
    </row>
    <row r="229" spans="1:6" ht="24.75" customHeight="1" x14ac:dyDescent="0.25">
      <c r="A229" s="68">
        <v>16</v>
      </c>
      <c r="B229" s="64" t="s">
        <v>121</v>
      </c>
      <c r="C229" s="61" t="s">
        <v>98</v>
      </c>
      <c r="D229" s="74">
        <f>D236</f>
        <v>4741</v>
      </c>
      <c r="E229" s="74">
        <f>E236</f>
        <v>4679.75</v>
      </c>
      <c r="F229" s="83">
        <f t="shared" si="9"/>
        <v>0.9870807846445897</v>
      </c>
    </row>
    <row r="230" spans="1:6" ht="8.25" customHeight="1" x14ac:dyDescent="0.25">
      <c r="A230" s="68"/>
      <c r="B230" s="64"/>
      <c r="C230" s="62"/>
      <c r="D230" s="74"/>
      <c r="E230" s="74"/>
      <c r="F230" s="83"/>
    </row>
    <row r="231" spans="1:6" ht="15" customHeight="1" x14ac:dyDescent="0.25">
      <c r="A231" s="68"/>
      <c r="B231" s="64"/>
      <c r="C231" s="76" t="s">
        <v>19</v>
      </c>
      <c r="D231" s="74">
        <f>D234</f>
        <v>0</v>
      </c>
      <c r="E231" s="74">
        <f>E234</f>
        <v>0</v>
      </c>
      <c r="F231" s="75">
        <v>0</v>
      </c>
    </row>
    <row r="232" spans="1:6" ht="16.5" customHeight="1" x14ac:dyDescent="0.25">
      <c r="A232" s="68"/>
      <c r="B232" s="64"/>
      <c r="C232" s="76"/>
      <c r="D232" s="74"/>
      <c r="E232" s="74"/>
      <c r="F232" s="75"/>
    </row>
    <row r="233" spans="1:6" ht="31.5" customHeight="1" x14ac:dyDescent="0.25">
      <c r="A233" s="68"/>
      <c r="B233" s="5" t="s">
        <v>6</v>
      </c>
      <c r="C233" s="52"/>
      <c r="D233" s="15">
        <f>D229+D231+D232</f>
        <v>4741</v>
      </c>
      <c r="E233" s="15">
        <f>E229+E231+E232</f>
        <v>4679.75</v>
      </c>
      <c r="F233" s="16">
        <f>E233/D233*100%</f>
        <v>0.9870807846445897</v>
      </c>
    </row>
    <row r="234" spans="1:6" ht="47.25" customHeight="1" x14ac:dyDescent="0.25">
      <c r="A234" s="68"/>
      <c r="B234" s="35" t="s">
        <v>86</v>
      </c>
      <c r="C234" s="5" t="s">
        <v>19</v>
      </c>
      <c r="D234" s="15">
        <v>0</v>
      </c>
      <c r="E234" s="15">
        <v>0</v>
      </c>
      <c r="F234" s="29">
        <v>0</v>
      </c>
    </row>
    <row r="235" spans="1:6" ht="18" customHeight="1" x14ac:dyDescent="0.25">
      <c r="A235" s="59"/>
      <c r="B235" s="31" t="s">
        <v>7</v>
      </c>
      <c r="C235" s="5"/>
      <c r="D235" s="15">
        <f>D234</f>
        <v>0</v>
      </c>
      <c r="E235" s="15">
        <f>E234</f>
        <v>0</v>
      </c>
      <c r="F235" s="29">
        <v>0</v>
      </c>
    </row>
    <row r="236" spans="1:6" ht="47.25" customHeight="1" x14ac:dyDescent="0.25">
      <c r="A236" s="43"/>
      <c r="B236" s="84" t="s">
        <v>87</v>
      </c>
      <c r="C236" s="76" t="s">
        <v>98</v>
      </c>
      <c r="D236" s="15">
        <v>4741</v>
      </c>
      <c r="E236" s="15">
        <v>4679.75</v>
      </c>
      <c r="F236" s="83">
        <f t="shared" si="9"/>
        <v>0.9870807846445897</v>
      </c>
    </row>
    <row r="237" spans="1:6" ht="32.450000000000003" hidden="1" customHeight="1" x14ac:dyDescent="0.25">
      <c r="A237" s="43"/>
      <c r="B237" s="76"/>
      <c r="C237" s="76"/>
      <c r="D237" s="15"/>
      <c r="E237" s="15"/>
      <c r="F237" s="83" t="e">
        <f t="shared" si="9"/>
        <v>#DIV/0!</v>
      </c>
    </row>
    <row r="238" spans="1:6" ht="18" customHeight="1" x14ac:dyDescent="0.25">
      <c r="A238" s="42"/>
      <c r="B238" s="35" t="s">
        <v>8</v>
      </c>
      <c r="C238" s="5"/>
      <c r="D238" s="15">
        <f>D236</f>
        <v>4741</v>
      </c>
      <c r="E238" s="15">
        <f>E236</f>
        <v>4679.75</v>
      </c>
      <c r="F238" s="16">
        <f t="shared" si="9"/>
        <v>0.9870807846445897</v>
      </c>
    </row>
    <row r="239" spans="1:6" ht="18.75" customHeight="1" x14ac:dyDescent="0.25">
      <c r="A239" s="59">
        <v>17</v>
      </c>
      <c r="B239" s="64" t="s">
        <v>122</v>
      </c>
      <c r="C239" s="61" t="s">
        <v>98</v>
      </c>
      <c r="D239" s="81">
        <f>D244+D249</f>
        <v>9777.7000000000007</v>
      </c>
      <c r="E239" s="81">
        <f>E244+E249</f>
        <v>7849.86</v>
      </c>
      <c r="F239" s="85">
        <f t="shared" si="9"/>
        <v>0.80283297708049939</v>
      </c>
    </row>
    <row r="240" spans="1:6" x14ac:dyDescent="0.25">
      <c r="A240" s="60"/>
      <c r="B240" s="64"/>
      <c r="C240" s="62"/>
      <c r="D240" s="82"/>
      <c r="E240" s="82"/>
      <c r="F240" s="86"/>
    </row>
    <row r="241" spans="1:6" ht="28.5" customHeight="1" x14ac:dyDescent="0.25">
      <c r="A241" s="60"/>
      <c r="B241" s="64"/>
      <c r="C241" s="61" t="s">
        <v>19</v>
      </c>
      <c r="D241" s="81">
        <f>D245+D247+D250</f>
        <v>1556095.69</v>
      </c>
      <c r="E241" s="81">
        <f>E245+E247+E250</f>
        <v>1501035.2899999998</v>
      </c>
      <c r="F241" s="85">
        <f t="shared" si="9"/>
        <v>0.96461631482315835</v>
      </c>
    </row>
    <row r="242" spans="1:6" ht="6" customHeight="1" x14ac:dyDescent="0.25">
      <c r="A242" s="60"/>
      <c r="B242" s="64"/>
      <c r="C242" s="62"/>
      <c r="D242" s="82"/>
      <c r="E242" s="82"/>
      <c r="F242" s="86"/>
    </row>
    <row r="243" spans="1:6" ht="30" customHeight="1" x14ac:dyDescent="0.25">
      <c r="A243" s="60"/>
      <c r="B243" s="5" t="s">
        <v>6</v>
      </c>
      <c r="C243" s="52"/>
      <c r="D243" s="15">
        <f>D239+D241+D242</f>
        <v>1565873.39</v>
      </c>
      <c r="E243" s="15">
        <f>E239+E241+E242</f>
        <v>1508885.15</v>
      </c>
      <c r="F243" s="16">
        <f t="shared" si="9"/>
        <v>0.96360609972432065</v>
      </c>
    </row>
    <row r="244" spans="1:6" ht="31.9" customHeight="1" x14ac:dyDescent="0.25">
      <c r="A244" s="60"/>
      <c r="B244" s="61" t="s">
        <v>88</v>
      </c>
      <c r="C244" s="5" t="s">
        <v>98</v>
      </c>
      <c r="D244" s="15">
        <v>7724.38</v>
      </c>
      <c r="E244" s="37">
        <v>7724.37</v>
      </c>
      <c r="F244" s="16">
        <f t="shared" si="9"/>
        <v>0.99999870539771474</v>
      </c>
    </row>
    <row r="245" spans="1:6" ht="30" customHeight="1" x14ac:dyDescent="0.25">
      <c r="A245" s="60"/>
      <c r="B245" s="62"/>
      <c r="C245" s="13" t="s">
        <v>19</v>
      </c>
      <c r="D245" s="15">
        <v>212470.21</v>
      </c>
      <c r="E245" s="15">
        <v>206694.16</v>
      </c>
      <c r="F245" s="16">
        <f t="shared" si="9"/>
        <v>0.97281477718688192</v>
      </c>
    </row>
    <row r="246" spans="1:6" ht="18" customHeight="1" x14ac:dyDescent="0.25">
      <c r="A246" s="60"/>
      <c r="B246" s="31" t="s">
        <v>7</v>
      </c>
      <c r="C246" s="13"/>
      <c r="D246" s="15">
        <f>D244+D245</f>
        <v>220194.59</v>
      </c>
      <c r="E246" s="15">
        <f>E244+E245</f>
        <v>214418.53</v>
      </c>
      <c r="F246" s="16">
        <f t="shared" si="9"/>
        <v>0.97376838368281438</v>
      </c>
    </row>
    <row r="247" spans="1:6" ht="61.5" customHeight="1" x14ac:dyDescent="0.25">
      <c r="A247" s="60"/>
      <c r="B247" s="36" t="s">
        <v>101</v>
      </c>
      <c r="C247" s="13" t="s">
        <v>19</v>
      </c>
      <c r="D247" s="15">
        <v>1343299.51</v>
      </c>
      <c r="E247" s="15">
        <v>1294321.21</v>
      </c>
      <c r="F247" s="16">
        <f t="shared" si="9"/>
        <v>0.9635388090032132</v>
      </c>
    </row>
    <row r="248" spans="1:6" ht="18" customHeight="1" x14ac:dyDescent="0.25">
      <c r="A248" s="63"/>
      <c r="B248" s="31" t="s">
        <v>8</v>
      </c>
      <c r="C248" s="50"/>
      <c r="D248" s="15">
        <f>D247</f>
        <v>1343299.51</v>
      </c>
      <c r="E248" s="15">
        <f>E247</f>
        <v>1294321.21</v>
      </c>
      <c r="F248" s="16">
        <f t="shared" si="9"/>
        <v>0.9635388090032132</v>
      </c>
    </row>
    <row r="249" spans="1:6" ht="33.75" customHeight="1" x14ac:dyDescent="0.25">
      <c r="A249" s="41"/>
      <c r="B249" s="61" t="s">
        <v>102</v>
      </c>
      <c r="C249" s="5" t="s">
        <v>98</v>
      </c>
      <c r="D249" s="15">
        <v>2053.3200000000002</v>
      </c>
      <c r="E249" s="37">
        <v>125.49</v>
      </c>
      <c r="F249" s="16">
        <f t="shared" si="9"/>
        <v>6.1115656595172686E-2</v>
      </c>
    </row>
    <row r="250" spans="1:6" ht="27" customHeight="1" x14ac:dyDescent="0.25">
      <c r="A250" s="43"/>
      <c r="B250" s="80"/>
      <c r="C250" s="61" t="s">
        <v>19</v>
      </c>
      <c r="D250" s="81">
        <v>325.97000000000003</v>
      </c>
      <c r="E250" s="108">
        <v>19.920000000000002</v>
      </c>
      <c r="F250" s="85">
        <f t="shared" si="9"/>
        <v>6.1109918090621836E-2</v>
      </c>
    </row>
    <row r="251" spans="1:6" ht="16.5" customHeight="1" x14ac:dyDescent="0.25">
      <c r="A251" s="43"/>
      <c r="B251" s="62"/>
      <c r="C251" s="62"/>
      <c r="D251" s="82"/>
      <c r="E251" s="109"/>
      <c r="F251" s="86"/>
    </row>
    <row r="252" spans="1:6" ht="18" customHeight="1" x14ac:dyDescent="0.25">
      <c r="A252" s="43"/>
      <c r="B252" s="31" t="s">
        <v>10</v>
      </c>
      <c r="C252" s="50"/>
      <c r="D252" s="15">
        <f>D249+D250+D251</f>
        <v>2379.29</v>
      </c>
      <c r="E252" s="37">
        <f>E249+E250+E251</f>
        <v>145.41</v>
      </c>
      <c r="F252" s="16">
        <f t="shared" si="9"/>
        <v>6.1114870402515037E-2</v>
      </c>
    </row>
    <row r="253" spans="1:6" ht="33" customHeight="1" x14ac:dyDescent="0.25">
      <c r="A253" s="59">
        <v>18</v>
      </c>
      <c r="B253" s="78" t="s">
        <v>89</v>
      </c>
      <c r="C253" s="5" t="s">
        <v>98</v>
      </c>
      <c r="D253" s="15">
        <f>D259</f>
        <v>16150</v>
      </c>
      <c r="E253" s="15">
        <f>E259</f>
        <v>16150</v>
      </c>
      <c r="F253" s="29">
        <f t="shared" si="9"/>
        <v>1</v>
      </c>
    </row>
    <row r="254" spans="1:6" ht="31.5" customHeight="1" x14ac:dyDescent="0.25">
      <c r="A254" s="60"/>
      <c r="B254" s="79"/>
      <c r="C254" s="5" t="s">
        <v>19</v>
      </c>
      <c r="D254" s="15">
        <f>D257+D260+D263</f>
        <v>785355.7</v>
      </c>
      <c r="E254" s="15">
        <f>E257+E260+E263</f>
        <v>407705.42000000004</v>
      </c>
      <c r="F254" s="16">
        <f t="shared" si="9"/>
        <v>0.51913473092510831</v>
      </c>
    </row>
    <row r="255" spans="1:6" ht="20.25" customHeight="1" x14ac:dyDescent="0.25">
      <c r="A255" s="43"/>
      <c r="B255" s="66"/>
      <c r="C255" s="5" t="s">
        <v>9</v>
      </c>
      <c r="D255" s="15">
        <f>D261</f>
        <v>60000</v>
      </c>
      <c r="E255" s="37">
        <f>E261</f>
        <v>0</v>
      </c>
      <c r="F255" s="29">
        <f t="shared" si="9"/>
        <v>0</v>
      </c>
    </row>
    <row r="256" spans="1:6" ht="30.75" customHeight="1" x14ac:dyDescent="0.25">
      <c r="A256" s="43"/>
      <c r="B256" s="5" t="s">
        <v>6</v>
      </c>
      <c r="C256" s="50"/>
      <c r="D256" s="15">
        <f>D253+D254+D255</f>
        <v>861505.7</v>
      </c>
      <c r="E256" s="15">
        <f>E253+E254+E255</f>
        <v>423855.42000000004</v>
      </c>
      <c r="F256" s="16">
        <f t="shared" si="9"/>
        <v>0.49199375001233314</v>
      </c>
    </row>
    <row r="257" spans="1:6" ht="45.75" customHeight="1" x14ac:dyDescent="0.25">
      <c r="A257" s="43"/>
      <c r="B257" s="35" t="s">
        <v>115</v>
      </c>
      <c r="C257" s="13" t="s">
        <v>19</v>
      </c>
      <c r="D257" s="15">
        <v>192444</v>
      </c>
      <c r="E257" s="15">
        <v>1364.59</v>
      </c>
      <c r="F257" s="16">
        <f t="shared" si="9"/>
        <v>7.0908420111824733E-3</v>
      </c>
    </row>
    <row r="258" spans="1:6" ht="18" customHeight="1" x14ac:dyDescent="0.25">
      <c r="A258" s="43"/>
      <c r="B258" s="54" t="s">
        <v>8</v>
      </c>
      <c r="C258" s="50"/>
      <c r="D258" s="15">
        <f>D257</f>
        <v>192444</v>
      </c>
      <c r="E258" s="15">
        <f>E257</f>
        <v>1364.59</v>
      </c>
      <c r="F258" s="16">
        <f t="shared" si="9"/>
        <v>7.0908420111824733E-3</v>
      </c>
    </row>
    <row r="259" spans="1:6" ht="33.75" customHeight="1" x14ac:dyDescent="0.25">
      <c r="A259" s="43"/>
      <c r="B259" s="70" t="s">
        <v>90</v>
      </c>
      <c r="C259" s="5" t="s">
        <v>98</v>
      </c>
      <c r="D259" s="15">
        <v>16150</v>
      </c>
      <c r="E259" s="15">
        <v>16150</v>
      </c>
      <c r="F259" s="29">
        <f t="shared" si="9"/>
        <v>1</v>
      </c>
    </row>
    <row r="260" spans="1:6" ht="32.25" customHeight="1" x14ac:dyDescent="0.25">
      <c r="A260" s="43"/>
      <c r="B260" s="77"/>
      <c r="C260" s="13" t="s">
        <v>19</v>
      </c>
      <c r="D260" s="15">
        <v>581731.1</v>
      </c>
      <c r="E260" s="15">
        <v>395172.77</v>
      </c>
      <c r="F260" s="16">
        <f t="shared" si="9"/>
        <v>0.67930487127127992</v>
      </c>
    </row>
    <row r="261" spans="1:6" ht="18.75" customHeight="1" x14ac:dyDescent="0.25">
      <c r="A261" s="43"/>
      <c r="B261" s="71"/>
      <c r="C261" s="5" t="s">
        <v>9</v>
      </c>
      <c r="D261" s="15">
        <v>60000</v>
      </c>
      <c r="E261" s="37">
        <v>0</v>
      </c>
      <c r="F261" s="29">
        <f t="shared" si="9"/>
        <v>0</v>
      </c>
    </row>
    <row r="262" spans="1:6" ht="18" customHeight="1" x14ac:dyDescent="0.25">
      <c r="A262" s="43"/>
      <c r="B262" s="31" t="s">
        <v>10</v>
      </c>
      <c r="C262" s="50"/>
      <c r="D262" s="15">
        <f>D259+D260+D261</f>
        <v>657881.1</v>
      </c>
      <c r="E262" s="15">
        <f>E259+E260+E261</f>
        <v>411322.77</v>
      </c>
      <c r="F262" s="16">
        <f t="shared" si="9"/>
        <v>0.62522357003415974</v>
      </c>
    </row>
    <row r="263" spans="1:6" ht="46.5" customHeight="1" x14ac:dyDescent="0.25">
      <c r="A263" s="43"/>
      <c r="B263" s="35" t="s">
        <v>91</v>
      </c>
      <c r="C263" s="13" t="s">
        <v>19</v>
      </c>
      <c r="D263" s="15">
        <v>11180.6</v>
      </c>
      <c r="E263" s="15">
        <v>11168.06</v>
      </c>
      <c r="F263" s="16">
        <f t="shared" si="9"/>
        <v>0.99887841439636504</v>
      </c>
    </row>
    <row r="264" spans="1:6" ht="18" customHeight="1" x14ac:dyDescent="0.25">
      <c r="A264" s="42"/>
      <c r="B264" s="31" t="s">
        <v>14</v>
      </c>
      <c r="C264" s="50"/>
      <c r="D264" s="15">
        <f>D263</f>
        <v>11180.6</v>
      </c>
      <c r="E264" s="15">
        <f>E263</f>
        <v>11168.06</v>
      </c>
      <c r="F264" s="16">
        <f t="shared" si="9"/>
        <v>0.99887841439636504</v>
      </c>
    </row>
    <row r="265" spans="1:6" ht="33.75" customHeight="1" x14ac:dyDescent="0.25">
      <c r="A265" s="68">
        <v>19</v>
      </c>
      <c r="B265" s="47" t="s">
        <v>92</v>
      </c>
      <c r="C265" s="13" t="s">
        <v>19</v>
      </c>
      <c r="D265" s="15">
        <f>D267+D269</f>
        <v>1243.6299999999999</v>
      </c>
      <c r="E265" s="15">
        <f>E267+E269</f>
        <v>1243.6299999999999</v>
      </c>
      <c r="F265" s="16">
        <f t="shared" si="9"/>
        <v>1</v>
      </c>
    </row>
    <row r="266" spans="1:6" ht="33" customHeight="1" x14ac:dyDescent="0.25">
      <c r="A266" s="68"/>
      <c r="B266" s="5" t="s">
        <v>6</v>
      </c>
      <c r="C266" s="50"/>
      <c r="D266" s="15">
        <f>D265</f>
        <v>1243.6299999999999</v>
      </c>
      <c r="E266" s="15">
        <f>E265</f>
        <v>1243.6299999999999</v>
      </c>
      <c r="F266" s="16">
        <f t="shared" si="9"/>
        <v>1</v>
      </c>
    </row>
    <row r="267" spans="1:6" ht="63" customHeight="1" x14ac:dyDescent="0.25">
      <c r="A267" s="68"/>
      <c r="B267" s="35" t="s">
        <v>103</v>
      </c>
      <c r="C267" s="5" t="s">
        <v>19</v>
      </c>
      <c r="D267" s="37">
        <v>363.7</v>
      </c>
      <c r="E267" s="37">
        <v>363.7</v>
      </c>
      <c r="F267" s="16">
        <f t="shared" si="9"/>
        <v>1</v>
      </c>
    </row>
    <row r="268" spans="1:6" ht="18" customHeight="1" x14ac:dyDescent="0.25">
      <c r="A268" s="68"/>
      <c r="B268" s="31" t="s">
        <v>7</v>
      </c>
      <c r="C268" s="50"/>
      <c r="D268" s="37">
        <f>D267</f>
        <v>363.7</v>
      </c>
      <c r="E268" s="37">
        <f>E267</f>
        <v>363.7</v>
      </c>
      <c r="F268" s="16">
        <f t="shared" si="9"/>
        <v>1</v>
      </c>
    </row>
    <row r="269" spans="1:6" ht="63" customHeight="1" x14ac:dyDescent="0.25">
      <c r="A269" s="41"/>
      <c r="B269" s="35" t="s">
        <v>104</v>
      </c>
      <c r="C269" s="5" t="s">
        <v>19</v>
      </c>
      <c r="D269" s="15">
        <v>879.93</v>
      </c>
      <c r="E269" s="37">
        <v>879.93</v>
      </c>
      <c r="F269" s="16">
        <f t="shared" si="9"/>
        <v>1</v>
      </c>
    </row>
    <row r="270" spans="1:6" ht="18" customHeight="1" x14ac:dyDescent="0.25">
      <c r="A270" s="42"/>
      <c r="B270" s="31" t="s">
        <v>8</v>
      </c>
      <c r="C270" s="50"/>
      <c r="D270" s="15">
        <v>879.93</v>
      </c>
      <c r="E270" s="37">
        <v>879.93</v>
      </c>
      <c r="F270" s="16">
        <f t="shared" si="9"/>
        <v>1</v>
      </c>
    </row>
  </sheetData>
  <mergeCells count="131">
    <mergeCell ref="A265:A268"/>
    <mergeCell ref="C241:C242"/>
    <mergeCell ref="D241:D242"/>
    <mergeCell ref="E241:E242"/>
    <mergeCell ref="F241:F242"/>
    <mergeCell ref="C250:C251"/>
    <mergeCell ref="D250:D251"/>
    <mergeCell ref="E250:E251"/>
    <mergeCell ref="F250:F251"/>
    <mergeCell ref="F111:F112"/>
    <mergeCell ref="C108:C109"/>
    <mergeCell ref="D108:D109"/>
    <mergeCell ref="E108:E109"/>
    <mergeCell ref="F108:F109"/>
    <mergeCell ref="C151:C152"/>
    <mergeCell ref="D151:D152"/>
    <mergeCell ref="E151:E152"/>
    <mergeCell ref="F151:F152"/>
    <mergeCell ref="B65:B66"/>
    <mergeCell ref="B61:B63"/>
    <mergeCell ref="B58:B59"/>
    <mergeCell ref="B54:B56"/>
    <mergeCell ref="B47:B48"/>
    <mergeCell ref="A54:A69"/>
    <mergeCell ref="A72:A80"/>
    <mergeCell ref="A81:A86"/>
    <mergeCell ref="B40:B41"/>
    <mergeCell ref="B43:B44"/>
    <mergeCell ref="B13:B14"/>
    <mergeCell ref="B36:B38"/>
    <mergeCell ref="E20:E22"/>
    <mergeCell ref="F20:F22"/>
    <mergeCell ref="C20:C22"/>
    <mergeCell ref="D20:D22"/>
    <mergeCell ref="B20:B22"/>
    <mergeCell ref="A13:A17"/>
    <mergeCell ref="A30:A34"/>
    <mergeCell ref="A36:A53"/>
    <mergeCell ref="B29:B30"/>
    <mergeCell ref="A1:F4"/>
    <mergeCell ref="C239:C240"/>
    <mergeCell ref="B239:B242"/>
    <mergeCell ref="D239:D240"/>
    <mergeCell ref="D222:D223"/>
    <mergeCell ref="E239:E240"/>
    <mergeCell ref="F239:F240"/>
    <mergeCell ref="C229:C230"/>
    <mergeCell ref="B229:B232"/>
    <mergeCell ref="D229:D230"/>
    <mergeCell ref="E229:E230"/>
    <mergeCell ref="F229:F230"/>
    <mergeCell ref="F222:F223"/>
    <mergeCell ref="E222:E223"/>
    <mergeCell ref="C218:C219"/>
    <mergeCell ref="D218:D219"/>
    <mergeCell ref="F218:F219"/>
    <mergeCell ref="C222:C223"/>
    <mergeCell ref="B24:B25"/>
    <mergeCell ref="A7:A12"/>
    <mergeCell ref="C24:C25"/>
    <mergeCell ref="D24:D25"/>
    <mergeCell ref="E24:E25"/>
    <mergeCell ref="F24:F25"/>
    <mergeCell ref="F72:F73"/>
    <mergeCell ref="B81:B83"/>
    <mergeCell ref="E177:E179"/>
    <mergeCell ref="F177:F179"/>
    <mergeCell ref="B190:B192"/>
    <mergeCell ref="B87:B88"/>
    <mergeCell ref="B96:B97"/>
    <mergeCell ref="B105:B106"/>
    <mergeCell ref="E72:E73"/>
    <mergeCell ref="C177:C179"/>
    <mergeCell ref="D177:D179"/>
    <mergeCell ref="B72:B73"/>
    <mergeCell ref="C72:C73"/>
    <mergeCell ref="D72:D73"/>
    <mergeCell ref="B131:B134"/>
    <mergeCell ref="B161:B162"/>
    <mergeCell ref="B181:B182"/>
    <mergeCell ref="C161:C162"/>
    <mergeCell ref="D161:D162"/>
    <mergeCell ref="E161:E162"/>
    <mergeCell ref="F161:F162"/>
    <mergeCell ref="C111:C112"/>
    <mergeCell ref="D111:D112"/>
    <mergeCell ref="E111:E112"/>
    <mergeCell ref="D231:D232"/>
    <mergeCell ref="E231:E232"/>
    <mergeCell ref="F231:F232"/>
    <mergeCell ref="C236:C237"/>
    <mergeCell ref="B244:B245"/>
    <mergeCell ref="B210:B211"/>
    <mergeCell ref="B259:B261"/>
    <mergeCell ref="A218:A219"/>
    <mergeCell ref="A229:A235"/>
    <mergeCell ref="A253:A254"/>
    <mergeCell ref="A207:A217"/>
    <mergeCell ref="B253:B255"/>
    <mergeCell ref="B249:B251"/>
    <mergeCell ref="C231:C232"/>
    <mergeCell ref="B207:B208"/>
    <mergeCell ref="E218:E219"/>
    <mergeCell ref="B226:B227"/>
    <mergeCell ref="A239:A248"/>
    <mergeCell ref="B218:B220"/>
    <mergeCell ref="F236:F237"/>
    <mergeCell ref="B236:B237"/>
    <mergeCell ref="B222:B224"/>
    <mergeCell ref="B213:B214"/>
    <mergeCell ref="A96:A100"/>
    <mergeCell ref="A108:A113"/>
    <mergeCell ref="A124:A126"/>
    <mergeCell ref="A160:A161"/>
    <mergeCell ref="B151:B152"/>
    <mergeCell ref="B198:B199"/>
    <mergeCell ref="A164:A170"/>
    <mergeCell ref="A190:A201"/>
    <mergeCell ref="B176:B179"/>
    <mergeCell ref="B111:B112"/>
    <mergeCell ref="B108:B109"/>
    <mergeCell ref="A141:A142"/>
    <mergeCell ref="B124:B127"/>
    <mergeCell ref="A145:A153"/>
    <mergeCell ref="A176:A189"/>
    <mergeCell ref="B148:B149"/>
    <mergeCell ref="B154:B155"/>
    <mergeCell ref="B140:B141"/>
    <mergeCell ref="B145:B146"/>
    <mergeCell ref="B164:B165"/>
    <mergeCell ref="B173:B174"/>
  </mergeCells>
  <pageMargins left="0.31496062992125984" right="0.31496062992125984" top="0.74803149606299213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P12U02</dc:creator>
  <cp:lastModifiedBy>P12U03</cp:lastModifiedBy>
  <cp:lastPrinted>2021-04-01T11:21:55Z</cp:lastPrinted>
  <dcterms:created xsi:type="dcterms:W3CDTF">2018-04-25T11:34:43Z</dcterms:created>
  <dcterms:modified xsi:type="dcterms:W3CDTF">2021-04-09T06:12:44Z</dcterms:modified>
  <dc:description>exif_MSED_d52c7746b93f60f66c79e5d8e8e9fea0847abfa61753d67e6bf4b02f2af2041b</dc:description>
</cp:coreProperties>
</file>