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770" windowWidth="20115" windowHeight="5745"/>
  </bookViews>
  <sheets>
    <sheet name="Лист1" sheetId="1" r:id="rId1"/>
  </sheets>
  <definedNames>
    <definedName name="_xlnm.Print_Area" localSheetId="0">Лист1!$A$1:$F$293</definedName>
  </definedNames>
  <calcPr calcId="145621"/>
</workbook>
</file>

<file path=xl/calcChain.xml><?xml version="1.0" encoding="utf-8"?>
<calcChain xmlns="http://schemas.openxmlformats.org/spreadsheetml/2006/main">
  <c r="E273" i="1" l="1"/>
  <c r="E272" i="1"/>
  <c r="E271" i="1"/>
  <c r="D273" i="1"/>
  <c r="D272" i="1"/>
  <c r="D271" i="1"/>
  <c r="E285" i="1"/>
  <c r="D285" i="1"/>
  <c r="F284" i="1"/>
  <c r="E257" i="1"/>
  <c r="E256" i="1"/>
  <c r="E255" i="1"/>
  <c r="F262" i="1"/>
  <c r="D257" i="1"/>
  <c r="D256" i="1"/>
  <c r="D255" i="1"/>
  <c r="E264" i="1"/>
  <c r="D264" i="1"/>
  <c r="E254" i="1" l="1"/>
  <c r="E248" i="1"/>
  <c r="D248" i="1"/>
  <c r="D254" i="1"/>
  <c r="E192" i="1"/>
  <c r="D192" i="1"/>
  <c r="D205" i="1"/>
  <c r="F203" i="1"/>
  <c r="E159" i="1"/>
  <c r="D159" i="1"/>
  <c r="E160" i="1"/>
  <c r="D160" i="1"/>
  <c r="E167" i="1"/>
  <c r="D167" i="1"/>
  <c r="F166" i="1"/>
  <c r="F192" i="1" l="1"/>
  <c r="E78" i="1"/>
  <c r="E77" i="1"/>
  <c r="E76" i="1"/>
  <c r="D78" i="1"/>
  <c r="D77" i="1"/>
  <c r="D76" i="1"/>
  <c r="E88" i="1"/>
  <c r="D88" i="1"/>
  <c r="F86" i="1"/>
  <c r="E41" i="1"/>
  <c r="E40" i="1"/>
  <c r="E39" i="1"/>
  <c r="D41" i="1"/>
  <c r="D40" i="1"/>
  <c r="D39" i="1"/>
  <c r="E45" i="1"/>
  <c r="D45" i="1"/>
  <c r="F44" i="1"/>
  <c r="F43" i="1"/>
  <c r="E57" i="1"/>
  <c r="D57" i="1"/>
  <c r="F55" i="1"/>
  <c r="E14" i="1"/>
  <c r="E13" i="1"/>
  <c r="E12" i="1"/>
  <c r="D14" i="1"/>
  <c r="D13" i="1"/>
  <c r="D12" i="1"/>
  <c r="E36" i="1"/>
  <c r="D36" i="1"/>
  <c r="F34" i="1"/>
  <c r="E25" i="1"/>
  <c r="D25" i="1"/>
  <c r="F24" i="1"/>
  <c r="D42" i="1" l="1"/>
  <c r="F215" i="1"/>
  <c r="F201" i="1"/>
  <c r="F176" i="1"/>
  <c r="F143" i="1" l="1"/>
  <c r="F109" i="1"/>
  <c r="F28" i="1"/>
  <c r="E270" i="1" l="1"/>
  <c r="D270" i="1"/>
  <c r="D216" i="1"/>
  <c r="F270" i="1" l="1"/>
  <c r="F269" i="1"/>
  <c r="E208" i="1"/>
  <c r="D208" i="1"/>
  <c r="D207" i="1"/>
  <c r="F210" i="1"/>
  <c r="E139" i="1" l="1"/>
  <c r="D139" i="1"/>
  <c r="E144" i="1"/>
  <c r="D144" i="1"/>
  <c r="E52" i="1" l="1"/>
  <c r="D52" i="1"/>
  <c r="F50" i="1"/>
  <c r="E30" i="1"/>
  <c r="D30" i="1"/>
  <c r="F30" i="1" l="1"/>
  <c r="E291" i="1"/>
  <c r="D291" i="1"/>
  <c r="E261" i="1"/>
  <c r="D261" i="1"/>
  <c r="E90" i="1" l="1"/>
  <c r="D90" i="1"/>
  <c r="E89" i="1"/>
  <c r="D89" i="1"/>
  <c r="E91" i="1"/>
  <c r="D91" i="1"/>
  <c r="E96" i="1"/>
  <c r="D96" i="1"/>
  <c r="E59" i="1"/>
  <c r="D59" i="1"/>
  <c r="E71" i="1"/>
  <c r="D71" i="1"/>
  <c r="E27" i="1"/>
  <c r="D27" i="1"/>
  <c r="E69" i="1" l="1"/>
  <c r="D69" i="1"/>
  <c r="F69" i="1" l="1"/>
  <c r="E279" i="1"/>
  <c r="D279" i="1"/>
  <c r="F277" i="1"/>
  <c r="F276" i="1"/>
  <c r="D218" i="1"/>
  <c r="E218" i="1"/>
  <c r="E179" i="1"/>
  <c r="D179" i="1"/>
  <c r="F179" i="1" l="1"/>
  <c r="D258" i="1"/>
  <c r="E258" i="1"/>
  <c r="F285" i="1"/>
  <c r="F271" i="1"/>
  <c r="F257" i="1"/>
  <c r="E136" i="1"/>
  <c r="D136" i="1"/>
  <c r="E118" i="1"/>
  <c r="D118" i="1"/>
  <c r="F134" i="1"/>
  <c r="E117" i="1"/>
  <c r="D117" i="1"/>
  <c r="E103" i="1"/>
  <c r="D103" i="1"/>
  <c r="F114" i="1"/>
  <c r="E104" i="1"/>
  <c r="D104" i="1"/>
  <c r="E113" i="1"/>
  <c r="D113" i="1"/>
  <c r="F111" i="1"/>
  <c r="F103" i="1" l="1"/>
  <c r="E58" i="1"/>
  <c r="D58" i="1"/>
  <c r="F70" i="1"/>
  <c r="E237" i="1" l="1"/>
  <c r="F74" i="1" l="1"/>
  <c r="E23" i="1"/>
  <c r="D23" i="1"/>
  <c r="F21" i="1"/>
  <c r="F20" i="1"/>
  <c r="D19" i="1"/>
  <c r="E19" i="1"/>
  <c r="E180" i="1" l="1"/>
  <c r="F81" i="1"/>
  <c r="F80" i="1"/>
  <c r="F172" i="1" l="1"/>
  <c r="D237" i="1" l="1"/>
  <c r="E242" i="1"/>
  <c r="D242" i="1"/>
  <c r="F240" i="1"/>
  <c r="F241" i="1"/>
  <c r="F115" i="1"/>
  <c r="E83" i="1"/>
  <c r="D83" i="1"/>
  <c r="F76" i="1" l="1"/>
  <c r="F77" i="1"/>
  <c r="F104" i="1"/>
  <c r="F31" i="1" l="1"/>
  <c r="F156" i="1" l="1"/>
  <c r="E293" i="1" l="1"/>
  <c r="D293" i="1"/>
  <c r="E268" i="1" l="1"/>
  <c r="D268" i="1"/>
  <c r="F267" i="1"/>
  <c r="E238" i="1"/>
  <c r="D238" i="1"/>
  <c r="E236" i="1"/>
  <c r="D236" i="1"/>
  <c r="E246" i="1"/>
  <c r="D246" i="1"/>
  <c r="F243" i="1"/>
  <c r="E206" i="1"/>
  <c r="D206" i="1"/>
  <c r="D209" i="1" s="1"/>
  <c r="E224" i="1"/>
  <c r="D224" i="1"/>
  <c r="E158" i="1"/>
  <c r="E161" i="1" s="1"/>
  <c r="D158" i="1"/>
  <c r="E171" i="1"/>
  <c r="D171" i="1"/>
  <c r="F170" i="1"/>
  <c r="E165" i="1"/>
  <c r="D165" i="1"/>
  <c r="F164" i="1"/>
  <c r="E239" i="1" l="1"/>
  <c r="F268" i="1"/>
  <c r="D239" i="1"/>
  <c r="F236" i="1"/>
  <c r="F160" i="1"/>
  <c r="D161" i="1"/>
  <c r="E140" i="1"/>
  <c r="D140" i="1"/>
  <c r="E138" i="1"/>
  <c r="D138" i="1"/>
  <c r="E137" i="1"/>
  <c r="D137" i="1"/>
  <c r="E155" i="1"/>
  <c r="D155" i="1"/>
  <c r="E125" i="1" l="1"/>
  <c r="D125" i="1"/>
  <c r="F122" i="1"/>
  <c r="F61" i="1"/>
  <c r="D63" i="1"/>
  <c r="E63" i="1"/>
  <c r="E66" i="1"/>
  <c r="D66" i="1"/>
  <c r="F29" i="1"/>
  <c r="F12" i="1" l="1"/>
  <c r="E15" i="1"/>
  <c r="D15" i="1"/>
  <c r="E191" i="1"/>
  <c r="D191" i="1"/>
  <c r="F187" i="1" l="1"/>
  <c r="F232" i="1"/>
  <c r="E288" i="1" l="1"/>
  <c r="D288" i="1"/>
  <c r="D289" i="1" s="1"/>
  <c r="E247" i="1"/>
  <c r="E249" i="1" s="1"/>
  <c r="E289" i="1" l="1"/>
  <c r="D247" i="1"/>
  <c r="D249" i="1" s="1"/>
  <c r="E251" i="1"/>
  <c r="D251" i="1"/>
  <c r="E225" i="1"/>
  <c r="D225" i="1"/>
  <c r="E220" i="1"/>
  <c r="D220" i="1"/>
  <c r="E175" i="1"/>
  <c r="D175" i="1"/>
  <c r="E173" i="1"/>
  <c r="D173" i="1"/>
  <c r="E157" i="1"/>
  <c r="D157" i="1"/>
  <c r="E153" i="1"/>
  <c r="D153" i="1"/>
  <c r="E151" i="1"/>
  <c r="D151" i="1"/>
  <c r="E127" i="1"/>
  <c r="D127" i="1"/>
  <c r="E133" i="1"/>
  <c r="D133" i="1"/>
  <c r="E129" i="1"/>
  <c r="D129" i="1"/>
  <c r="E110" i="1"/>
  <c r="D110" i="1"/>
  <c r="E108" i="1"/>
  <c r="D108" i="1"/>
  <c r="E102" i="1"/>
  <c r="D102" i="1"/>
  <c r="E100" i="1"/>
  <c r="D100" i="1"/>
  <c r="E98" i="1"/>
  <c r="D98" i="1"/>
  <c r="E75" i="1"/>
  <c r="D75" i="1"/>
  <c r="E73" i="1"/>
  <c r="D73" i="1"/>
  <c r="E54" i="1"/>
  <c r="D54" i="1"/>
  <c r="F110" i="1" l="1"/>
  <c r="F75" i="1"/>
  <c r="F173" i="1"/>
  <c r="F157" i="1"/>
  <c r="D149" i="1"/>
  <c r="E149" i="1"/>
  <c r="F147" i="1"/>
  <c r="F146" i="1"/>
  <c r="F138" i="1" l="1"/>
  <c r="E79" i="1"/>
  <c r="D79" i="1"/>
  <c r="E141" i="1"/>
  <c r="D141" i="1"/>
  <c r="E105" i="1"/>
  <c r="E106" i="1" s="1"/>
  <c r="D105" i="1"/>
  <c r="D106" i="1" s="1"/>
  <c r="E274" i="1" l="1"/>
  <c r="E275" i="1" s="1"/>
  <c r="D274" i="1"/>
  <c r="D275" i="1" s="1"/>
  <c r="F286" i="1"/>
  <c r="E287" i="1"/>
  <c r="D287" i="1"/>
  <c r="E283" i="1"/>
  <c r="D283" i="1"/>
  <c r="F282" i="1"/>
  <c r="F281" i="1"/>
  <c r="F280" i="1"/>
  <c r="F278" i="1"/>
  <c r="F266" i="1"/>
  <c r="F265" i="1"/>
  <c r="F263" i="1"/>
  <c r="F260" i="1"/>
  <c r="F259" i="1"/>
  <c r="F253" i="1"/>
  <c r="F252" i="1"/>
  <c r="E226" i="1"/>
  <c r="D226" i="1"/>
  <c r="D227" i="1" s="1"/>
  <c r="F234" i="1"/>
  <c r="E235" i="1"/>
  <c r="D235" i="1"/>
  <c r="E233" i="1"/>
  <c r="D233" i="1"/>
  <c r="E230" i="1"/>
  <c r="D230" i="1"/>
  <c r="F229" i="1"/>
  <c r="F228" i="1"/>
  <c r="F219" i="1"/>
  <c r="F217" i="1"/>
  <c r="E213" i="1"/>
  <c r="F214" i="1" s="1"/>
  <c r="D213" i="1"/>
  <c r="E211" i="1"/>
  <c r="D211" i="1"/>
  <c r="F204" i="1"/>
  <c r="F199" i="1"/>
  <c r="F197" i="1"/>
  <c r="F196" i="1"/>
  <c r="E194" i="1"/>
  <c r="D194" i="1"/>
  <c r="E193" i="1"/>
  <c r="D193" i="1"/>
  <c r="D195" i="1" s="1"/>
  <c r="E205" i="1"/>
  <c r="E202" i="1"/>
  <c r="D202" i="1"/>
  <c r="E200" i="1"/>
  <c r="D200" i="1"/>
  <c r="E198" i="1"/>
  <c r="D198" i="1"/>
  <c r="E181" i="1"/>
  <c r="D181" i="1"/>
  <c r="D180" i="1"/>
  <c r="E188" i="1"/>
  <c r="D188" i="1"/>
  <c r="F190" i="1"/>
  <c r="F189" i="1"/>
  <c r="E186" i="1"/>
  <c r="D186" i="1"/>
  <c r="E184" i="1"/>
  <c r="D184" i="1"/>
  <c r="E195" i="1" l="1"/>
  <c r="F202" i="1"/>
  <c r="E207" i="1"/>
  <c r="E209" i="1" s="1"/>
  <c r="E216" i="1"/>
  <c r="F216" i="1" s="1"/>
  <c r="F258" i="1"/>
  <c r="F272" i="1"/>
  <c r="F225" i="1"/>
  <c r="F261" i="1"/>
  <c r="F273" i="1"/>
  <c r="E227" i="1"/>
  <c r="F206" i="1"/>
  <c r="F264" i="1"/>
  <c r="F287" i="1"/>
  <c r="F233" i="1"/>
  <c r="F274" i="1"/>
  <c r="F200" i="1"/>
  <c r="F194" i="1"/>
  <c r="F235" i="1"/>
  <c r="F230" i="1"/>
  <c r="D182" i="1"/>
  <c r="F279" i="1"/>
  <c r="F283" i="1"/>
  <c r="F226" i="1"/>
  <c r="F220" i="1"/>
  <c r="F198" i="1"/>
  <c r="F193" i="1"/>
  <c r="F191" i="1"/>
  <c r="F218" i="1"/>
  <c r="F205" i="1"/>
  <c r="F208" i="1"/>
  <c r="F181" i="1"/>
  <c r="F188" i="1"/>
  <c r="E182" i="1"/>
  <c r="F180" i="1"/>
  <c r="F169" i="1"/>
  <c r="F168" i="1"/>
  <c r="F163" i="1"/>
  <c r="F162" i="1"/>
  <c r="F150" i="1"/>
  <c r="F148" i="1"/>
  <c r="F145" i="1"/>
  <c r="F142" i="1"/>
  <c r="F141" i="1"/>
  <c r="F140" i="1"/>
  <c r="F139" i="1"/>
  <c r="F137" i="1"/>
  <c r="E119" i="1"/>
  <c r="E121" i="1" s="1"/>
  <c r="D119" i="1"/>
  <c r="D121" i="1" s="1"/>
  <c r="F135" i="1"/>
  <c r="F116" i="1"/>
  <c r="F112" i="1"/>
  <c r="F107" i="1"/>
  <c r="F106" i="1"/>
  <c r="F105" i="1"/>
  <c r="F99" i="1"/>
  <c r="F95" i="1"/>
  <c r="F93" i="1"/>
  <c r="F87" i="1"/>
  <c r="F82" i="1"/>
  <c r="E94" i="1"/>
  <c r="D94" i="1"/>
  <c r="E85" i="1"/>
  <c r="D85" i="1"/>
  <c r="F207" i="1" l="1"/>
  <c r="F227" i="1"/>
  <c r="F275" i="1"/>
  <c r="F195" i="1"/>
  <c r="F209" i="1"/>
  <c r="F136" i="1"/>
  <c r="F151" i="1"/>
  <c r="F182" i="1"/>
  <c r="F144" i="1"/>
  <c r="F159" i="1"/>
  <c r="F171" i="1"/>
  <c r="E92" i="1"/>
  <c r="F113" i="1"/>
  <c r="F149" i="1"/>
  <c r="F90" i="1"/>
  <c r="F167" i="1"/>
  <c r="F83" i="1"/>
  <c r="F88" i="1"/>
  <c r="F158" i="1"/>
  <c r="F165" i="1"/>
  <c r="F89" i="1"/>
  <c r="F94" i="1"/>
  <c r="F96" i="1"/>
  <c r="D92" i="1"/>
  <c r="F91" i="1"/>
  <c r="F108" i="1"/>
  <c r="F117" i="1"/>
  <c r="F100" i="1"/>
  <c r="E60" i="1"/>
  <c r="D60" i="1"/>
  <c r="F68" i="1"/>
  <c r="F67" i="1"/>
  <c r="F65" i="1"/>
  <c r="F64" i="1"/>
  <c r="F62" i="1"/>
  <c r="F56" i="1"/>
  <c r="F51" i="1"/>
  <c r="F48" i="1"/>
  <c r="F47" i="1"/>
  <c r="F46" i="1"/>
  <c r="E49" i="1"/>
  <c r="D49" i="1"/>
  <c r="E38" i="1"/>
  <c r="D38" i="1"/>
  <c r="F35" i="1"/>
  <c r="E33" i="1"/>
  <c r="D33" i="1"/>
  <c r="E17" i="1"/>
  <c r="D17" i="1"/>
  <c r="F10" i="1"/>
  <c r="E11" i="1"/>
  <c r="D11" i="1"/>
  <c r="E9" i="1"/>
  <c r="D9" i="1"/>
  <c r="E6" i="1"/>
  <c r="E7" i="1" s="1"/>
  <c r="D6" i="1"/>
  <c r="D7" i="1" s="1"/>
  <c r="F78" i="1"/>
  <c r="F161" i="1" l="1"/>
  <c r="F92" i="1"/>
  <c r="F52" i="1"/>
  <c r="F49" i="1"/>
  <c r="F40" i="1"/>
  <c r="F63" i="1"/>
  <c r="F59" i="1"/>
  <c r="F71" i="1"/>
  <c r="E42" i="1"/>
  <c r="F41" i="1"/>
  <c r="F57" i="1"/>
  <c r="F66" i="1"/>
  <c r="F39" i="1"/>
  <c r="F58" i="1"/>
  <c r="F45" i="1"/>
  <c r="F36" i="1"/>
  <c r="F11" i="1"/>
  <c r="F6" i="1"/>
  <c r="F7" i="1"/>
  <c r="F79" i="1"/>
  <c r="F32" i="1"/>
  <c r="F60" i="1" l="1"/>
  <c r="F42" i="1"/>
  <c r="F256" i="1" l="1"/>
  <c r="F126" i="1"/>
  <c r="F254" i="1" l="1"/>
  <c r="F247" i="1"/>
  <c r="F231" i="1"/>
  <c r="F37" i="1"/>
  <c r="F38" i="1"/>
  <c r="F249" i="1" l="1"/>
  <c r="D131" i="1"/>
  <c r="E131" i="1"/>
  <c r="F14" i="1" l="1"/>
  <c r="F13" i="1"/>
  <c r="F244" i="1" l="1"/>
  <c r="F22" i="1" l="1"/>
  <c r="F18" i="1"/>
  <c r="F25" i="1" l="1"/>
  <c r="F23" i="1"/>
  <c r="F19" i="1"/>
  <c r="F33" i="1"/>
  <c r="F245" i="1" l="1"/>
  <c r="F246" i="1" l="1"/>
  <c r="F237" i="1"/>
  <c r="F132" i="1"/>
  <c r="F130" i="1"/>
  <c r="F128" i="1"/>
  <c r="F123" i="1"/>
  <c r="F118" i="1" l="1"/>
  <c r="F211" i="1"/>
  <c r="F131" i="1"/>
  <c r="F133" i="1"/>
  <c r="F15" i="1"/>
  <c r="F125" i="1"/>
  <c r="F129" i="1"/>
  <c r="F119" i="1"/>
  <c r="F121" i="1" l="1"/>
  <c r="F127" i="1"/>
  <c r="F242" i="1"/>
  <c r="F239" i="1"/>
  <c r="F238" i="1" l="1"/>
  <c r="F255" i="1"/>
</calcChain>
</file>

<file path=xl/sharedStrings.xml><?xml version="1.0" encoding="utf-8"?>
<sst xmlns="http://schemas.openxmlformats.org/spreadsheetml/2006/main" count="395" uniqueCount="129">
  <si>
    <t>№ п/п</t>
  </si>
  <si>
    <t>Наименование муниципальной программы, подпрограммы, муниципальный заказчик</t>
  </si>
  <si>
    <t>Источник финансирования</t>
  </si>
  <si>
    <t>Процент финансирования</t>
  </si>
  <si>
    <t xml:space="preserve">Итого по муниципальной программе, 
в том числе:
</t>
  </si>
  <si>
    <t>Итого по подпрограмме 1</t>
  </si>
  <si>
    <t>Итого по подпрограмме 2</t>
  </si>
  <si>
    <t>Внебюджетные источники</t>
  </si>
  <si>
    <t>Итого по подпрограмме 3</t>
  </si>
  <si>
    <t>Итого по подпрограмме 4</t>
  </si>
  <si>
    <t>Итого по подпрограмме 5</t>
  </si>
  <si>
    <t>Итого по подпрограмме 6</t>
  </si>
  <si>
    <t>Итого по подпрограмме 7</t>
  </si>
  <si>
    <t>Итого по подпрограмме 8</t>
  </si>
  <si>
    <t>Итого по подпрограмме 9</t>
  </si>
  <si>
    <t>Итого по  подпрограмме 1</t>
  </si>
  <si>
    <t>Итого по  подпрограмме 5</t>
  </si>
  <si>
    <t>Средства бюджета Раменского городского округа</t>
  </si>
  <si>
    <t>Средства Федерального бюджета</t>
  </si>
  <si>
    <t xml:space="preserve">Итого по подпрограмме 2                                        </t>
  </si>
  <si>
    <r>
      <t xml:space="preserve">"Здравоохранение"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мер социальной поддержки</t>
    </r>
  </si>
  <si>
    <r>
      <rPr>
        <b/>
        <sz val="11"/>
        <rFont val="Times New Roman"/>
        <family val="1"/>
        <charset val="204"/>
      </rPr>
      <t xml:space="preserve">"Культура"              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по культуре и туризму          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 xml:space="preserve"> </t>
    </r>
  </si>
  <si>
    <r>
      <t xml:space="preserve">Подпрограмма 1                                                                                                        "Сохранение,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Федерации"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по культуре и туризму </t>
    </r>
  </si>
  <si>
    <r>
      <t xml:space="preserve">Подпрограмма 8                                                                                                          "Обеспечивающая подпрограмма"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Комитет по культуре и туризму </t>
    </r>
  </si>
  <si>
    <r>
      <t xml:space="preserve">"Образование"                                                                                                                 
</t>
    </r>
    <r>
      <rPr>
        <i/>
        <sz val="11"/>
        <rFont val="Times New Roman"/>
        <family val="1"/>
        <charset val="204"/>
      </rPr>
      <t>Комитет по образованию</t>
    </r>
  </si>
  <si>
    <r>
      <t xml:space="preserve">Подпрограмма 1                                                                                                                "Дошкольное образование"                                                                 </t>
    </r>
    <r>
      <rPr>
        <i/>
        <sz val="11"/>
        <rFont val="Times New Roman"/>
        <family val="1"/>
        <charset val="204"/>
      </rPr>
      <t>Комитет по образованию</t>
    </r>
  </si>
  <si>
    <r>
      <t xml:space="preserve">Подпрограмма 2                                                                                                  "Общее образование"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Комитет по образованию</t>
    </r>
  </si>
  <si>
    <r>
      <t xml:space="preserve">Подпрограмма 4                                                                                     "Профессиональное образование"                                                      </t>
    </r>
    <r>
      <rPr>
        <i/>
        <sz val="11"/>
        <rFont val="Times New Roman"/>
        <family val="1"/>
        <charset val="204"/>
      </rPr>
      <t>Комитет по образованию</t>
    </r>
  </si>
  <si>
    <r>
      <t xml:space="preserve">Подпрограмма 5                                                                                                                                               "Обеспечивающая подпрограмма"                                                       </t>
    </r>
    <r>
      <rPr>
        <i/>
        <sz val="11"/>
        <rFont val="Times New Roman"/>
        <family val="1"/>
        <charset val="204"/>
      </rPr>
      <t>Комитет по образованию</t>
    </r>
  </si>
  <si>
    <r>
      <t xml:space="preserve">Подпрограмма 1                                                                                                                                
"Социальная поддержка граждан"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Управление по бухгалтерскому учету </t>
    </r>
  </si>
  <si>
    <r>
      <t xml:space="preserve">Подпрограмма 3                                                                                                                           "Развитие системы отдыха и оздоровления детей"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Комитет по образованию</t>
    </r>
  </si>
  <si>
    <r>
      <t xml:space="preserve">Подпрограмма 8                                                                                                                                            "Развитие трудовых ресурсов и охраны труда"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делами </t>
    </r>
  </si>
  <si>
    <r>
      <t xml:space="preserve">Подпрограмма 9                                                                                                                                                                                             "Развитие и поддержка социально ориентированных некоммерческих организаций"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мер социальной поддержки</t>
    </r>
  </si>
  <si>
    <r>
      <t xml:space="preserve">Подпрограмма 1                                                                                                               "Развитие физической культуры и спорта"                                   </t>
    </r>
    <r>
      <rPr>
        <i/>
        <sz val="11"/>
        <rFont val="Times New Roman"/>
        <family val="1"/>
        <charset val="204"/>
      </rPr>
      <t>Комитет по спорту и молодежной политике</t>
    </r>
  </si>
  <si>
    <r>
      <t xml:space="preserve">Подпрограмма 3                                                                                                                                                                "Подготовка спортивного резерва"                                                    </t>
    </r>
    <r>
      <rPr>
        <i/>
        <sz val="11"/>
        <rFont val="Times New Roman"/>
        <family val="1"/>
        <charset val="204"/>
      </rPr>
      <t>Комитет по спорту и молодежной политике</t>
    </r>
  </si>
  <si>
    <r>
      <t xml:space="preserve">Подпрограмма 4                                                                                             "Обеспечивающая подпрограмма"                                                         </t>
    </r>
    <r>
      <rPr>
        <i/>
        <sz val="11"/>
        <rFont val="Times New Roman"/>
        <family val="1"/>
        <charset val="204"/>
      </rPr>
      <t>Комитет по спорту и молодежной политике</t>
    </r>
  </si>
  <si>
    <r>
      <t xml:space="preserve">"Развитие сельского хозяйства"                                                 </t>
    </r>
    <r>
      <rPr>
        <i/>
        <sz val="11"/>
        <rFont val="Times New Roman"/>
        <family val="1"/>
        <charset val="204"/>
      </rPr>
      <t xml:space="preserve">Сектор сельского хозяйства                                       </t>
    </r>
    <r>
      <rPr>
        <b/>
        <sz val="11"/>
        <rFont val="Times New Roman"/>
        <family val="1"/>
        <charset val="204"/>
      </rPr>
      <t xml:space="preserve">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 xml:space="preserve">   </t>
    </r>
    <r>
      <rPr>
        <i/>
        <sz val="11"/>
        <rFont val="Times New Roman"/>
        <family val="1"/>
        <charset val="204"/>
      </rPr>
      <t xml:space="preserve">  </t>
    </r>
  </si>
  <si>
    <r>
      <t xml:space="preserve">Подпрограмма 2                                                                                                                                                    "Развитие мелиорации земель сельскохозяйственного назначения"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Сектор сельского хозяйства     </t>
    </r>
    <r>
      <rPr>
        <sz val="11"/>
        <rFont val="Times New Roman"/>
        <family val="1"/>
        <charset val="204"/>
      </rPr>
      <t xml:space="preserve">                                                                         </t>
    </r>
  </si>
  <si>
    <r>
      <rPr>
        <sz val="11"/>
        <rFont val="Times New Roman"/>
        <family val="1"/>
        <charset val="204"/>
      </rPr>
      <t xml:space="preserve"> Подпрограмма 3                                                                                                                                "Комплексное развитие сельских территорий" </t>
    </r>
    <r>
      <rPr>
        <i/>
        <sz val="11"/>
        <rFont val="Times New Roman"/>
        <family val="1"/>
        <charset val="204"/>
      </rPr>
      <t xml:space="preserve">                                    Сектор сельского хозяйства     </t>
    </r>
  </si>
  <si>
    <r>
      <t xml:space="preserve">"Безопасность и обеспечение безопасности жизнедеятельности населения"                                                                                                                            </t>
    </r>
    <r>
      <rPr>
        <b/>
        <i/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 xml:space="preserve"> Управление территориальной безопасности и гражданской защиты</t>
    </r>
  </si>
  <si>
    <r>
      <t xml:space="preserve">Подпрограмма 1                                                                               "Профилактика преступлений и иных правонарушений"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</si>
  <si>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Подпрограмма 2                                                                                                                                                                        "Снижение рисков возникновения и смягчение последствий чрезвычайных ситуаций природного и техногенного характера на территории муниципального образования Московской области"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</si>
  <si>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Подпрограмма 5                                                                                                                                                                             "Обеспечение мероприятий гражданской обороны на территории муниципального образования Московской области"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</si>
  <si>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Подпрограмма 6                                                                                                                                  "Обеспечивающая подпрограмма"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</si>
  <si>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Подпрограмма 2                                                                                                                                                               "Обеспечение жильем молодых семей"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Отдел жилищной политики  </t>
    </r>
    <r>
      <rPr>
        <sz val="11"/>
        <rFont val="Times New Roman"/>
        <family val="1"/>
        <charset val="204"/>
      </rPr>
      <t xml:space="preserve"> </t>
    </r>
  </si>
  <si>
    <r>
      <t xml:space="preserve">Подпрограмма 4                                                                                                                                  "Социальная ипотека"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Отдел жилищной политики   </t>
    </r>
  </si>
  <si>
    <r>
      <t xml:space="preserve">Подпрограмма 8                                                                                                                        "Обеспечение жильем отдельных категорий граждан, установленных федеральным законодательством"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Отдел жилищной политики </t>
    </r>
  </si>
  <si>
    <r>
      <t xml:space="preserve">Подпрограмма 1                                                                                                                                           "Инвестиции"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Управление потребительского рынка, инвестиций и развития предпринимательства </t>
    </r>
  </si>
  <si>
    <r>
      <t xml:space="preserve">Подпрограмма 2                                                                                                                                                                 "Развитие конкуренции"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МКУ «Центр закупок»</t>
    </r>
  </si>
  <si>
    <r>
      <t xml:space="preserve">Подпрограмма 3                                                                                                          "Развитие малого и среднего предпринимательства"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Управление потребительского рынка, инвестиций и развития предпринимательства </t>
    </r>
  </si>
  <si>
    <r>
      <t xml:space="preserve">"Управление имуществом и муниципальными финансами"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Управление муниципальным имуществом                                                                            </t>
    </r>
  </si>
  <si>
    <r>
      <t xml:space="preserve">Подпрограмма 1                                                                                                                                                            "Развитие имущественного комплекса"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Управление муниципальным имуществом</t>
    </r>
  </si>
  <si>
    <r>
      <t xml:space="preserve">Подпрограмма 4                                                                                                                                                                         "Управление муниципальными финансами"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финансов, налоговой политики и казначейства </t>
    </r>
  </si>
  <si>
    <r>
      <t xml:space="preserve">Подпрограмма 1                                                                                                                                        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Комитет по взаимодействию со СМИ </t>
    </r>
  </si>
  <si>
    <r>
      <t xml:space="preserve">Подпрограмма 4                                                                                                               "Молодежь Подмосковья"                                                                   </t>
    </r>
    <r>
      <rPr>
        <i/>
        <sz val="11"/>
        <rFont val="Times New Roman"/>
        <family val="1"/>
        <charset val="204"/>
      </rPr>
      <t xml:space="preserve">          Комитет по спорту и молодежной политике</t>
    </r>
  </si>
  <si>
    <r>
      <t xml:space="preserve">Подпрограмма 5                                                                                                                        "Обеспечивающая подпрограмма"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Комитет по спорту и молодежной политике</t>
    </r>
  </si>
  <si>
    <r>
      <t xml:space="preserve">Подпрограмма 6                                                                                                                                                     "Развитие туризма в Московской области"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Комитет по культуре и туризму </t>
    </r>
  </si>
  <si>
    <r>
      <t xml:space="preserve">Подпрограмма 2                                                                                 "Дороги Подмосковья"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МКУ «Раменские автомобильные дороги»</t>
    </r>
  </si>
  <si>
    <r>
      <t xml:space="preserve">Подпрограмма 5                                                                                                                     "Обеспечивающая подпрограмма"                                                                             </t>
    </r>
    <r>
      <rPr>
        <i/>
        <sz val="11"/>
        <rFont val="Times New Roman"/>
        <family val="1"/>
        <charset val="204"/>
      </rPr>
      <t>МКУ «Раменские автомобильные дороги»</t>
    </r>
  </si>
  <si>
    <r>
      <t xml:space="preserve">"Цифровое муниципальное образование"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Управление муниципальных услуг, связи и развития ИКТ                                                                                    </t>
    </r>
  </si>
  <si>
    <r>
      <t xml:space="preserve">Подпрограмма 2                                                                                "Развитие информационной и технологической инфраструктуры экосистемы цифровой экономики муниципального образования Московской области"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Управление муниципальных услуг, связи и развития ИКТ           </t>
    </r>
    <r>
      <rPr>
        <sz val="11"/>
        <rFont val="Times New Roman"/>
        <family val="1"/>
        <charset val="204"/>
      </rPr>
      <t xml:space="preserve">                                                          </t>
    </r>
    <r>
      <rPr>
        <i/>
        <sz val="11"/>
        <rFont val="Times New Roman"/>
        <family val="1"/>
        <charset val="204"/>
      </rPr>
      <t xml:space="preserve"> </t>
    </r>
  </si>
  <si>
    <r>
      <t xml:space="preserve">"Строительство объектов социальной инфраструктуры"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 Управление капитального строительства </t>
    </r>
  </si>
  <si>
    <r>
      <t xml:space="preserve">Подпрограмма 3                                                                                                 "Строительство (реконструкция) объектов образования"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капитального строительства </t>
    </r>
  </si>
  <si>
    <r>
      <t xml:space="preserve">Подпрограмма 7                                                                                          "Обеспечивающая подпрограмма"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капитального строительства </t>
    </r>
  </si>
  <si>
    <r>
      <t xml:space="preserve">"Переселение граждан из аварийного жилищного фонда"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    Управление градостроительной деятельности и рекламы</t>
    </r>
    <r>
      <rPr>
        <b/>
        <sz val="11"/>
        <rFont val="Times New Roman"/>
        <family val="1"/>
        <charset val="204"/>
      </rPr>
      <t xml:space="preserve">                  </t>
    </r>
  </si>
  <si>
    <r>
      <t xml:space="preserve">Подпрограмма 5
"Финансовое обеспечение системы организации медицинской помощи"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мер социальной поддержки</t>
    </r>
  </si>
  <si>
    <t xml:space="preserve">Средства бюджета Московской области </t>
  </si>
  <si>
    <r>
      <t xml:space="preserve">Подпрограмма 3                                                                                                        "Дополнительное образование, воспитание и психолого-социальное сопровождение детей"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по образованию                    </t>
    </r>
  </si>
  <si>
    <r>
      <t xml:space="preserve">Подпрограмма 1                                                                                                                                                    "Развитие отраслей сельского хозяйства и перерабатывающей промышленности"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Сектор сельского хозяйства   </t>
    </r>
  </si>
  <si>
    <t xml:space="preserve">Средства бюджета Московской области  </t>
  </si>
  <si>
    <r>
      <t xml:space="preserve">Подпрограмма 3                                                                                                                                                                                         "Совершенствование муниципальной службы Московской области"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делами </t>
    </r>
  </si>
  <si>
    <r>
      <t xml:space="preserve">Подпрограмма 2                                                                                                                                         "Мир и согласие. Новые возможности"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по спорту и молодежной политике    </t>
    </r>
    <r>
      <rPr>
        <sz val="11"/>
        <rFont val="Times New Roman"/>
        <family val="1"/>
        <charset val="204"/>
      </rPr>
      <t xml:space="preserve">                                                                </t>
    </r>
    <r>
      <rPr>
        <i/>
        <sz val="11"/>
        <rFont val="Times New Roman"/>
        <family val="1"/>
        <charset val="204"/>
      </rPr>
      <t xml:space="preserve">  </t>
    </r>
  </si>
  <si>
    <r>
      <t xml:space="preserve">Подпрограмма 1                                                                                                                                 "Обеспечение устойчивого сокращения непригодного для проживания жилищного фонда"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градостроительной деятельности и рекламы  </t>
    </r>
    <r>
      <rPr>
        <sz val="11"/>
        <rFont val="Times New Roman"/>
        <family val="1"/>
        <charset val="204"/>
      </rPr>
      <t xml:space="preserve"> </t>
    </r>
  </si>
  <si>
    <r>
      <t xml:space="preserve">Подпрограмма 2                                                                                                                                  "Обеспечение мероприятий по переселению граждан из аварийного жилищного фонда в Московской области"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градостроительной деятельности и рекламы </t>
    </r>
    <r>
      <rPr>
        <sz val="11"/>
        <rFont val="Times New Roman"/>
        <family val="1"/>
        <charset val="204"/>
      </rPr>
      <t xml:space="preserve">  </t>
    </r>
  </si>
  <si>
    <r>
      <t xml:space="preserve">Подпрограмма 3                                                                                                                                                     "Обеспечение жильем детей-сирот и детей, оставшихся без попечения родителей, лиц из числа детей-сирот и детей, оставшихся без попечения родителей"                  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Отдел жилищной политики </t>
    </r>
    <r>
      <rPr>
        <sz val="11"/>
        <rFont val="Times New Roman"/>
        <family val="1"/>
        <charset val="204"/>
      </rPr>
      <t xml:space="preserve">  </t>
    </r>
  </si>
  <si>
    <r>
      <t xml:space="preserve">Подпрограмма 7                                                                                                                                                 "Улучшение жилищных условий отдельных категорий многодетных семей"              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Отдел жилищной политики </t>
    </r>
    <r>
      <rPr>
        <sz val="11"/>
        <rFont val="Times New Roman"/>
        <family val="1"/>
        <charset val="204"/>
      </rPr>
      <t xml:space="preserve">  </t>
    </r>
  </si>
  <si>
    <r>
      <t xml:space="preserve">Подпрограмма 3                                                                                                                                         "Развитие и совершенствование систем оповещения и информирования населения муниципального образования Московской области"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</si>
  <si>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Подпрограмма 4                                                                                 "Обеспечение пожарной безопасности на территории муниципального образования Московской области"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</si>
  <si>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"Развитие и функционирование дорожно-транспортного комплекса"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Отдел транспорта и дорожного хозяйства                  </t>
    </r>
  </si>
  <si>
    <r>
      <t xml:space="preserve">"Жилище"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Отдел жилищной политики                                                                                                        </t>
    </r>
  </si>
  <si>
    <r>
      <t xml:space="preserve">"Предпринимательство"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Управление потребительского рынка, инвестиций и развития предпринимательства                                                                                        </t>
    </r>
  </si>
  <si>
    <r>
      <t xml:space="preserve">Подпрограмма 5                                                                                                                                                   "Обеспечивающая подпрограмма"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по бухгалтерскому учету </t>
    </r>
  </si>
  <si>
    <r>
      <t xml:space="preserve">Подпрограмма 2                                                                                                          "Строительство (реконструкция) объектов культуры"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капитального строительства</t>
    </r>
    <r>
      <rPr>
        <sz val="11"/>
        <rFont val="Times New Roman"/>
        <family val="1"/>
        <charset val="204"/>
      </rPr>
      <t xml:space="preserve"> </t>
    </r>
  </si>
  <si>
    <r>
      <rPr>
        <b/>
        <sz val="11"/>
        <rFont val="Times New Roman"/>
        <family val="1"/>
        <charset val="204"/>
      </rPr>
      <t>"Спорт"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Комитет по спорту и молодежной политике </t>
    </r>
  </si>
  <si>
    <r>
      <t xml:space="preserve">"Развитие институтов гражданского общества, повышение эффективности местного самоуправления и реализации молодежной политики"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по спорту и молодежной политике                                                                                     </t>
    </r>
  </si>
  <si>
    <r>
      <t xml:space="preserve">"Архитектура и градостроительство"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Управление градостроительной деятельности и рекламы</t>
    </r>
  </si>
  <si>
    <r>
      <t xml:space="preserve">Подпрограмма 6                                                                                                                                                            "Развитие образования в сфере культуры Московской области"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Комитет по культуре и туризму </t>
    </r>
  </si>
  <si>
    <r>
      <t xml:space="preserve">Подпрограмма 2                                                                                                    "Доступная среда"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Управление мер социальной поддержки</t>
    </r>
  </si>
  <si>
    <r>
      <t xml:space="preserve">Подпрограмма 5                                                                                                                            "Строительство (реконструкция) объектов физической культуры и спорта"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Управление капитального строительства </t>
    </r>
  </si>
  <si>
    <r>
      <t xml:space="preserve">Подпрограмма 2                                                                                                                                 "Развитие музейного дела в Московской области"                                                                                            </t>
    </r>
    <r>
      <rPr>
        <i/>
        <sz val="11"/>
        <rFont val="Times New Roman"/>
        <family val="1"/>
        <charset val="204"/>
      </rPr>
      <t>Комитет по культуре и туризму</t>
    </r>
    <r>
      <rPr>
        <sz val="11"/>
        <rFont val="Times New Roman"/>
        <family val="1"/>
        <charset val="204"/>
      </rPr>
      <t xml:space="preserve"> </t>
    </r>
  </si>
  <si>
    <r>
      <t xml:space="preserve">Подпрограмма 3                                                                                                                                       "Развитие библиотечного дела в Московской области"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Комитет по культуре и туризму </t>
    </r>
  </si>
  <si>
    <r>
      <t xml:space="preserve">Подпрограмма 4                                                                                                                                                         "Развитие профессионального искусства, гастрольно-концертной и культурно-досуговой деятельности, кинематографии Московской области"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по культуре и туризму </t>
    </r>
  </si>
  <si>
    <r>
      <t xml:space="preserve">Подпрограмма 5                                                                                                                                             "Укрепление материально-технической базы государственных и муниципальных учреждений культуры, образовательных организаций в сфере культуры Московской области"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Комитет по культуре и туризму </t>
    </r>
  </si>
  <si>
    <r>
      <t xml:space="preserve">Подпрограмма 7                                                                                                                        "Развитие архивного дела в Московской области"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Архивное управление </t>
    </r>
  </si>
  <si>
    <r>
      <t xml:space="preserve">Подпрограмма 4                                                                                                                                                                               "Развитие потребительского рынка и услуг на территории муниципального образования Московской области"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потребительского рынка, инвестиций и развития предпринимательства </t>
    </r>
  </si>
  <si>
    <r>
      <t xml:space="preserve">Подпрограмма 2                                                                                       "Реализация политики пространственного развития городского округа"                                                                                                                  
</t>
    </r>
    <r>
      <rPr>
        <i/>
        <sz val="11"/>
        <rFont val="Times New Roman"/>
        <family val="1"/>
        <charset val="204"/>
      </rPr>
      <t>Управление градостроительной деятельности и рекламы</t>
    </r>
  </si>
  <si>
    <r>
      <t xml:space="preserve">"Социальная защита населения"                                                                                                                              
</t>
    </r>
    <r>
      <rPr>
        <i/>
        <sz val="11"/>
        <rFont val="Times New Roman"/>
        <family val="1"/>
        <charset val="204"/>
      </rPr>
      <t xml:space="preserve">Управление мер социальной поддержки          </t>
    </r>
    <r>
      <rPr>
        <b/>
        <sz val="11"/>
        <rFont val="Times New Roman"/>
        <family val="1"/>
        <charset val="204"/>
      </rPr>
      <t xml:space="preserve">                                                                                                           </t>
    </r>
  </si>
  <si>
    <r>
      <t xml:space="preserve">Подпрограмма 7                                                                                                 "Развитие добровольчества (волонтерства) в Московской области"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Комитет по спорту и молодежной политике</t>
    </r>
  </si>
  <si>
    <r>
      <t xml:space="preserve">Подпрограмма 1                                                                                                     "Чистая вода"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</t>
    </r>
  </si>
  <si>
    <r>
      <t xml:space="preserve">Подпрограмма 2                                                                                                                    "Системы водоотведения"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</t>
    </r>
  </si>
  <si>
    <r>
      <t xml:space="preserve">Подпрограмма 3                                                                                                                                      "Создание условий для обеспечения качественными коммунальными услугами"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</t>
    </r>
  </si>
  <si>
    <r>
      <t xml:space="preserve">Подпрограмма 4                                                                                                                         "Энергосбережение и повышение энергетической эффективности"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</t>
    </r>
  </si>
  <si>
    <r>
      <t xml:space="preserve">Подпрограмма 6                                                                                                                                         "Развитие газификации"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</t>
    </r>
  </si>
  <si>
    <r>
      <t xml:space="preserve">Подпрограмма 8                                                                                                              "Обеспечивающая подпрограмма"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</t>
    </r>
  </si>
  <si>
    <r>
      <t xml:space="preserve">"Развитие инженерной инфраструктуры и энергоэффективности"     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  </t>
    </r>
    <r>
      <rPr>
        <sz val="11"/>
        <rFont val="Times New Roman"/>
        <family val="1"/>
        <charset val="204"/>
      </rPr>
      <t xml:space="preserve">      </t>
    </r>
    <r>
      <rPr>
        <b/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</t>
    </r>
  </si>
  <si>
    <r>
      <t xml:space="preserve">Подпрограмма 1                                                                                 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услуг, а также услуг почтовой связи"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МАУ «МФЦ Раменского городского округа» </t>
    </r>
  </si>
  <si>
    <r>
      <t xml:space="preserve">Подпрограмма 1                                                                                                           "Пассажирский транспорт общего пользования"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Отдел транспорта и дорожного хозяйства  </t>
    </r>
    <r>
      <rPr>
        <sz val="11"/>
        <rFont val="Times New Roman"/>
        <family val="1"/>
        <charset val="204"/>
      </rPr>
      <t xml:space="preserve">                                                                    </t>
    </r>
  </si>
  <si>
    <r>
      <t xml:space="preserve">Подпрограмма 1                                                                                                                                                             "Создание условий для жилищного строительства"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Управление градостроительной деятельности и рекламы</t>
    </r>
  </si>
  <si>
    <t>Плановый объем финансирования на 2022 год (тыс.руб.)</t>
  </si>
  <si>
    <r>
      <t xml:space="preserve">Подпрограмма 7                                                                                                                                                                                            "Экспорт продукции агропромышленного комплекса"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Сектор сельского хозяйства    </t>
    </r>
    <r>
      <rPr>
        <sz val="11"/>
        <rFont val="Times New Roman"/>
        <family val="1"/>
        <charset val="204"/>
      </rPr>
      <t xml:space="preserve">                                                          </t>
    </r>
    <r>
      <rPr>
        <i/>
        <sz val="11"/>
        <rFont val="Times New Roman"/>
        <family val="1"/>
        <charset val="204"/>
      </rPr>
      <t xml:space="preserve">     </t>
    </r>
  </si>
  <si>
    <r>
      <t xml:space="preserve">Подпрограмма 9                                                                                              "Развитие парков культуры и отдыха"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 Комитет по культуре и туризму</t>
    </r>
  </si>
  <si>
    <r>
      <t xml:space="preserve">Подпрограмма 3                                                                                                 "Эффективное местное самоуправление Московской области"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Комитет финансов, налоговой политики и казначейства</t>
    </r>
  </si>
  <si>
    <r>
      <t xml:space="preserve">Подпрограмма 1                                                                                  "Разработка Генерального плана развития городского округа"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градостроительной деятельности и рекламы </t>
    </r>
  </si>
  <si>
    <r>
      <t xml:space="preserve">Подпрограмма 1                                                                                                                   "Профилактика заболеваний и формирование здорового образа жизни. Развитие первичной медико-санитарной помощи"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мер социальной поддержки</t>
    </r>
  </si>
  <si>
    <r>
      <t xml:space="preserve">Подпрограмма 4                                                                                                                                                             "Обеспечение эпизоотического и ветеринарно-санитарного благополучия и развития государственной ветеринарной службы"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Сектор сельского хозяйства   </t>
    </r>
    <r>
      <rPr>
        <sz val="11"/>
        <rFont val="Times New Roman"/>
        <family val="1"/>
        <charset val="204"/>
      </rPr>
      <t xml:space="preserve">                                                                </t>
    </r>
    <r>
      <rPr>
        <i/>
        <sz val="11"/>
        <rFont val="Times New Roman"/>
        <family val="1"/>
        <charset val="204"/>
      </rPr>
      <t xml:space="preserve">  </t>
    </r>
  </si>
  <si>
    <r>
      <t xml:space="preserve">Подпрограмма 5                                                                                                                           "Обеспечивающая подпрограмма"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по делам несовершеннолетних и защите их прав</t>
    </r>
  </si>
  <si>
    <r>
      <t xml:space="preserve">Подпрограмма 1                                                                                                                                             "Охрана окружающей среды"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содержания территорий </t>
    </r>
  </si>
  <si>
    <r>
      <t xml:space="preserve">Подпрограмма 2                                                                                                                                                 "Развитие водохозяйственного комплекса"                                  </t>
    </r>
    <r>
      <rPr>
        <i/>
        <sz val="11"/>
        <rFont val="Times New Roman"/>
        <family val="1"/>
        <charset val="204"/>
      </rPr>
      <t xml:space="preserve">Управление содержания территорий </t>
    </r>
  </si>
  <si>
    <r>
      <t xml:space="preserve">Подпрограмма 4                                                                                                                                "Развитие лесного хозяйства"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содержания территорий </t>
    </r>
  </si>
  <si>
    <r>
      <t xml:space="preserve">Подпрограмма 5                                                                                                                                                                                                   "Региональная программа в области обращения с отходами, в том числе с твердыми коммунальными отходами"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содержания территорий</t>
    </r>
  </si>
  <si>
    <r>
      <t xml:space="preserve">"Экология и окружающая среда"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 xml:space="preserve">   Управление содержания территорий</t>
    </r>
  </si>
  <si>
    <r>
      <t xml:space="preserve">Подпрограмма 1                                                                               "Комфортная городская среда"                                                                 </t>
    </r>
    <r>
      <rPr>
        <i/>
        <sz val="11"/>
        <rFont val="Times New Roman"/>
        <family val="1"/>
        <charset val="204"/>
      </rPr>
      <t xml:space="preserve">Сектор благоустройства </t>
    </r>
  </si>
  <si>
    <r>
      <t xml:space="preserve">Подпрограмма 2                                                                                         "Благоустройство территорий"                                                                     </t>
    </r>
    <r>
      <rPr>
        <i/>
        <sz val="11"/>
        <rFont val="Times New Roman"/>
        <family val="1"/>
        <charset val="204"/>
      </rPr>
      <t>Управление содержания территорий</t>
    </r>
  </si>
  <si>
    <r>
      <t xml:space="preserve">Подпрограмма 3                                                                                                                                                                      "Создание условий для обеспечения комфортного проживания жителей в многоквартирных домах Московской области"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содержания территорий </t>
    </r>
  </si>
  <si>
    <r>
      <t xml:space="preserve">Подпрограмма 5                                                                                                                                                                     "Обеспечивающая подпрограмма"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содержания территорий </t>
    </r>
  </si>
  <si>
    <r>
      <t xml:space="preserve">"Формирование современной комфортной городской среды"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содержания территорий </t>
    </r>
  </si>
  <si>
    <t>Профинансировано за 2022 год                                                                                                                   (тыс.руб.)</t>
  </si>
  <si>
    <t>СВОДНЫЙ ГОДОВОЙ ОТЧЕТ О РЕАЛИЗАЦИИ МУНИЦИПАЛЬНЫХ ПРОГРАММ
за 2022 год</t>
  </si>
  <si>
    <t>Поощрение муниципальных управленческих команд. Исполнение прошло по местному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</si>
</sst>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5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top" wrapText="1"/>
    </xf>
    <xf numFmtId="9" fontId="5" fillId="2" borderId="1" xfId="0" applyNumberFormat="1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center" wrapText="1"/>
    </xf>
    <xf numFmtId="10" fontId="5" fillId="2" borderId="2" xfId="0" applyNumberFormat="1" applyFont="1" applyFill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0" fontId="5" fillId="2" borderId="7" xfId="0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horizontal="center" vertical="top"/>
    </xf>
    <xf numFmtId="9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top" wrapText="1"/>
    </xf>
    <xf numFmtId="2" fontId="5" fillId="2" borderId="1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9" fontId="5" fillId="2" borderId="2" xfId="0" applyNumberFormat="1" applyFont="1" applyFill="1" applyBorder="1" applyAlignment="1">
      <alignment horizontal="center" vertical="top"/>
    </xf>
    <xf numFmtId="0" fontId="5" fillId="2" borderId="4" xfId="0" applyFont="1" applyFill="1" applyBorder="1" applyAlignment="1">
      <alignment vertical="top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top"/>
    </xf>
    <xf numFmtId="9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left" vertical="top"/>
    </xf>
    <xf numFmtId="4" fontId="5" fillId="2" borderId="2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2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10" fontId="5" fillId="2" borderId="1" xfId="0" applyNumberFormat="1" applyFont="1" applyFill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/>
    </xf>
    <xf numFmtId="10" fontId="5" fillId="0" borderId="2" xfId="1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vertical="top" wrapText="1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9" fontId="5" fillId="2" borderId="1" xfId="0" applyNumberFormat="1" applyFont="1" applyFill="1" applyBorder="1" applyAlignment="1">
      <alignment horizontal="center" vertical="top"/>
    </xf>
    <xf numFmtId="9" fontId="5" fillId="2" borderId="3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9" fontId="5" fillId="2" borderId="1" xfId="0" applyNumberFormat="1" applyFont="1" applyFill="1" applyBorder="1" applyAlignment="1">
      <alignment horizontal="center" vertical="top"/>
    </xf>
    <xf numFmtId="9" fontId="5" fillId="2" borderId="2" xfId="0" applyNumberFormat="1" applyFont="1" applyFill="1" applyBorder="1" applyAlignment="1">
      <alignment horizontal="center" vertical="top"/>
    </xf>
    <xf numFmtId="4" fontId="5" fillId="2" borderId="4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2" borderId="7" xfId="0" applyFont="1" applyFill="1" applyBorder="1" applyAlignment="1">
      <alignment vertical="top" wrapText="1"/>
    </xf>
    <xf numFmtId="10" fontId="5" fillId="2" borderId="1" xfId="0" applyNumberFormat="1" applyFont="1" applyFill="1" applyBorder="1" applyAlignment="1">
      <alignment horizontal="center" vertical="top"/>
    </xf>
    <xf numFmtId="0" fontId="8" fillId="0" borderId="6" xfId="0" applyFont="1" applyBorder="1"/>
    <xf numFmtId="0" fontId="5" fillId="2" borderId="2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left" vertical="top" wrapText="1"/>
    </xf>
    <xf numFmtId="10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10" fontId="5" fillId="2" borderId="2" xfId="0" applyNumberFormat="1" applyFont="1" applyFill="1" applyBorder="1" applyAlignment="1">
      <alignment horizontal="center" vertical="top"/>
    </xf>
    <xf numFmtId="4" fontId="5" fillId="2" borderId="2" xfId="0" applyNumberFormat="1" applyFont="1" applyFill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10" fontId="5" fillId="2" borderId="2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vertical="top"/>
    </xf>
    <xf numFmtId="0" fontId="5" fillId="2" borderId="5" xfId="0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7" fillId="2" borderId="6" xfId="0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left" vertical="top" wrapText="1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10" fontId="5" fillId="2" borderId="2" xfId="0" applyNumberFormat="1" applyFont="1" applyFill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5" fillId="2" borderId="5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left" vertical="top" wrapText="1"/>
    </xf>
    <xf numFmtId="10" fontId="5" fillId="2" borderId="2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9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10" fontId="5" fillId="2" borderId="2" xfId="0" applyNumberFormat="1" applyFont="1" applyFill="1" applyBorder="1" applyAlignment="1">
      <alignment horizontal="center" vertical="top"/>
    </xf>
    <xf numFmtId="4" fontId="5" fillId="2" borderId="2" xfId="0" applyNumberFormat="1" applyFont="1" applyFill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/>
    </xf>
    <xf numFmtId="0" fontId="12" fillId="0" borderId="0" xfId="0" applyFont="1"/>
    <xf numFmtId="10" fontId="5" fillId="2" borderId="1" xfId="0" applyNumberFormat="1" applyFont="1" applyFill="1" applyBorder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10" fontId="5" fillId="2" borderId="2" xfId="0" applyNumberFormat="1" applyFont="1" applyFill="1" applyBorder="1" applyAlignment="1">
      <alignment horizontal="center" vertical="top"/>
    </xf>
    <xf numFmtId="4" fontId="5" fillId="2" borderId="2" xfId="0" applyNumberFormat="1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4" fontId="5" fillId="2" borderId="2" xfId="0" applyNumberFormat="1" applyFont="1" applyFill="1" applyBorder="1" applyAlignment="1">
      <alignment horizontal="center" vertical="top"/>
    </xf>
    <xf numFmtId="0" fontId="12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6" fillId="0" borderId="3" xfId="0" applyFont="1" applyBorder="1" applyAlignment="1">
      <alignment horizontal="center" vertical="top"/>
    </xf>
    <xf numFmtId="0" fontId="5" fillId="2" borderId="7" xfId="0" applyFont="1" applyFill="1" applyBorder="1" applyAlignment="1">
      <alignment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top" wrapText="1"/>
    </xf>
    <xf numFmtId="0" fontId="6" fillId="0" borderId="2" xfId="0" applyFont="1" applyBorder="1" applyAlignment="1">
      <alignment vertical="top"/>
    </xf>
    <xf numFmtId="10" fontId="5" fillId="2" borderId="2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top" wrapText="1"/>
    </xf>
    <xf numFmtId="10" fontId="5" fillId="2" borderId="4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4" fontId="5" fillId="2" borderId="2" xfId="0" applyNumberFormat="1" applyFont="1" applyFill="1" applyBorder="1" applyAlignment="1">
      <alignment horizontal="center" vertical="top"/>
    </xf>
    <xf numFmtId="4" fontId="5" fillId="2" borderId="3" xfId="0" applyNumberFormat="1" applyFont="1" applyFill="1" applyBorder="1" applyAlignment="1">
      <alignment horizontal="center" vertical="top"/>
    </xf>
    <xf numFmtId="10" fontId="5" fillId="2" borderId="2" xfId="0" applyNumberFormat="1" applyFont="1" applyFill="1" applyBorder="1" applyAlignment="1">
      <alignment horizontal="center" vertical="top"/>
    </xf>
    <xf numFmtId="10" fontId="5" fillId="2" borderId="3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5" fillId="2" borderId="5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6" fillId="0" borderId="3" xfId="0" applyFont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8"/>
  <sheetViews>
    <sheetView tabSelected="1" view="pageBreakPreview" zoomScale="140" zoomScaleNormal="100" zoomScaleSheetLayoutView="140" workbookViewId="0">
      <selection sqref="A1:F2"/>
    </sheetView>
  </sheetViews>
  <sheetFormatPr defaultRowHeight="15" x14ac:dyDescent="0.25"/>
  <cols>
    <col min="1" max="1" width="6.7109375" customWidth="1"/>
    <col min="2" max="2" width="57.7109375" customWidth="1"/>
    <col min="3" max="3" width="31" customWidth="1"/>
    <col min="4" max="4" width="19.140625" customWidth="1"/>
    <col min="5" max="5" width="21.7109375" customWidth="1"/>
    <col min="6" max="6" width="20" customWidth="1"/>
    <col min="7" max="7" width="16.42578125" customWidth="1"/>
  </cols>
  <sheetData>
    <row r="1" spans="1:7" ht="15" customHeight="1" x14ac:dyDescent="0.25">
      <c r="A1" s="243" t="s">
        <v>127</v>
      </c>
      <c r="B1" s="243"/>
      <c r="C1" s="243"/>
      <c r="D1" s="243"/>
      <c r="E1" s="243"/>
      <c r="F1" s="243"/>
    </row>
    <row r="2" spans="1:7" ht="16.5" customHeight="1" x14ac:dyDescent="0.25">
      <c r="A2" s="243"/>
      <c r="B2" s="243"/>
      <c r="C2" s="243"/>
      <c r="D2" s="243"/>
      <c r="E2" s="243"/>
      <c r="F2" s="243"/>
    </row>
    <row r="3" spans="1:7" ht="5.25" customHeight="1" x14ac:dyDescent="0.25">
      <c r="A3" s="160"/>
      <c r="B3" s="160"/>
      <c r="C3" s="160"/>
      <c r="D3" s="160"/>
      <c r="E3" s="160"/>
      <c r="F3" s="160"/>
    </row>
    <row r="4" spans="1:7" ht="63" x14ac:dyDescent="0.25">
      <c r="A4" s="1" t="s">
        <v>0</v>
      </c>
      <c r="B4" s="1" t="s">
        <v>1</v>
      </c>
      <c r="C4" s="1" t="s">
        <v>2</v>
      </c>
      <c r="D4" s="1" t="s">
        <v>108</v>
      </c>
      <c r="E4" s="1" t="s">
        <v>126</v>
      </c>
      <c r="F4" s="1" t="s">
        <v>3</v>
      </c>
    </row>
    <row r="5" spans="1:7" ht="15.75" x14ac:dyDescent="0.25">
      <c r="A5" s="2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</row>
    <row r="6" spans="1:7" ht="30.75" customHeight="1" x14ac:dyDescent="0.25">
      <c r="A6" s="244">
        <v>1</v>
      </c>
      <c r="B6" s="203" t="s">
        <v>20</v>
      </c>
      <c r="C6" s="4" t="s">
        <v>17</v>
      </c>
      <c r="D6" s="5">
        <f>D8+D10</f>
        <v>5000</v>
      </c>
      <c r="E6" s="5">
        <f>E8+E10</f>
        <v>4948.5200000000004</v>
      </c>
      <c r="F6" s="6">
        <f>E6/D6*100%</f>
        <v>0.98970400000000014</v>
      </c>
    </row>
    <row r="7" spans="1:7" ht="31.5" customHeight="1" x14ac:dyDescent="0.25">
      <c r="A7" s="245"/>
      <c r="B7" s="4" t="s">
        <v>4</v>
      </c>
      <c r="C7" s="7"/>
      <c r="D7" s="5">
        <f>D6</f>
        <v>5000</v>
      </c>
      <c r="E7" s="5">
        <f>E6</f>
        <v>4948.5200000000004</v>
      </c>
      <c r="F7" s="6">
        <f>E7/D7*100%</f>
        <v>0.98970400000000014</v>
      </c>
    </row>
    <row r="8" spans="1:7" ht="78" customHeight="1" x14ac:dyDescent="0.25">
      <c r="A8" s="245"/>
      <c r="B8" s="8" t="s">
        <v>113</v>
      </c>
      <c r="C8" s="4" t="s">
        <v>17</v>
      </c>
      <c r="D8" s="9">
        <v>0</v>
      </c>
      <c r="E8" s="9">
        <v>0</v>
      </c>
      <c r="F8" s="10">
        <v>0</v>
      </c>
      <c r="G8" s="169"/>
    </row>
    <row r="9" spans="1:7" ht="18" customHeight="1" x14ac:dyDescent="0.25">
      <c r="A9" s="245"/>
      <c r="B9" s="8" t="s">
        <v>15</v>
      </c>
      <c r="C9" s="11"/>
      <c r="D9" s="9">
        <f>D8</f>
        <v>0</v>
      </c>
      <c r="E9" s="9">
        <f>E8</f>
        <v>0</v>
      </c>
      <c r="F9" s="10">
        <v>0</v>
      </c>
      <c r="G9" s="169"/>
    </row>
    <row r="10" spans="1:7" ht="60.75" customHeight="1" x14ac:dyDescent="0.25">
      <c r="A10" s="245"/>
      <c r="B10" s="8" t="s">
        <v>65</v>
      </c>
      <c r="C10" s="4" t="s">
        <v>17</v>
      </c>
      <c r="D10" s="40">
        <v>5000</v>
      </c>
      <c r="E10" s="167">
        <v>4948.5200000000004</v>
      </c>
      <c r="F10" s="6">
        <f>E10/D10*100%</f>
        <v>0.98970400000000014</v>
      </c>
    </row>
    <row r="11" spans="1:7" ht="17.25" customHeight="1" x14ac:dyDescent="0.25">
      <c r="A11" s="245"/>
      <c r="B11" s="8" t="s">
        <v>16</v>
      </c>
      <c r="C11" s="11"/>
      <c r="D11" s="5">
        <f>D10</f>
        <v>5000</v>
      </c>
      <c r="E11" s="5">
        <f>E10</f>
        <v>4948.5200000000004</v>
      </c>
      <c r="F11" s="6">
        <f>E11/D11*100%</f>
        <v>0.98970400000000014</v>
      </c>
    </row>
    <row r="12" spans="1:7" ht="20.25" customHeight="1" x14ac:dyDescent="0.25">
      <c r="A12" s="109">
        <v>2</v>
      </c>
      <c r="B12" s="246" t="s">
        <v>21</v>
      </c>
      <c r="C12" s="39" t="s">
        <v>18</v>
      </c>
      <c r="D12" s="40">
        <f>D20+D34</f>
        <v>1138.1600000000001</v>
      </c>
      <c r="E12" s="181">
        <f>E20+E34</f>
        <v>987.13</v>
      </c>
      <c r="F12" s="6">
        <f>E12/D12*100%</f>
        <v>0.86730336683770293</v>
      </c>
    </row>
    <row r="13" spans="1:7" ht="29.25" customHeight="1" x14ac:dyDescent="0.25">
      <c r="A13" s="110"/>
      <c r="B13" s="247"/>
      <c r="C13" s="12" t="s">
        <v>66</v>
      </c>
      <c r="D13" s="67">
        <f>D21+D28+D31</f>
        <v>22681.599999999999</v>
      </c>
      <c r="E13" s="67">
        <f>E21+E28+E31</f>
        <v>22511.45</v>
      </c>
      <c r="F13" s="68">
        <f t="shared" ref="F13:F18" si="0">E13/D13*100%</f>
        <v>0.99249832463318299</v>
      </c>
    </row>
    <row r="14" spans="1:7" ht="30.75" customHeight="1" x14ac:dyDescent="0.25">
      <c r="A14" s="110"/>
      <c r="B14" s="248"/>
      <c r="C14" s="4" t="s">
        <v>17</v>
      </c>
      <c r="D14" s="13">
        <f>D16+D18+D22+D24+D26+D29+D32+D35+D37</f>
        <v>923482.39999999991</v>
      </c>
      <c r="E14" s="148">
        <f>E16+E18+E22+E24+E26+E29+E32+E35+E37</f>
        <v>922727.5199999999</v>
      </c>
      <c r="F14" s="14">
        <f t="shared" si="0"/>
        <v>0.99918257240202957</v>
      </c>
    </row>
    <row r="15" spans="1:7" ht="31.5" customHeight="1" x14ac:dyDescent="0.25">
      <c r="A15" s="110"/>
      <c r="B15" s="72" t="s">
        <v>4</v>
      </c>
      <c r="C15" s="15"/>
      <c r="D15" s="13">
        <f>D12+D13+D14</f>
        <v>947302.15999999992</v>
      </c>
      <c r="E15" s="13">
        <f>E12+E13+E14</f>
        <v>946226.09999999986</v>
      </c>
      <c r="F15" s="14">
        <f t="shared" si="0"/>
        <v>0.9988640794400806</v>
      </c>
    </row>
    <row r="16" spans="1:7" ht="91.5" customHeight="1" x14ac:dyDescent="0.25">
      <c r="A16" s="110"/>
      <c r="B16" s="16" t="s">
        <v>22</v>
      </c>
      <c r="C16" s="4" t="s">
        <v>17</v>
      </c>
      <c r="D16" s="13">
        <v>0</v>
      </c>
      <c r="E16" s="13">
        <v>0</v>
      </c>
      <c r="F16" s="38">
        <v>0</v>
      </c>
      <c r="G16" s="169"/>
    </row>
    <row r="17" spans="1:7" ht="17.25" customHeight="1" x14ac:dyDescent="0.25">
      <c r="A17" s="44"/>
      <c r="B17" s="23" t="s">
        <v>5</v>
      </c>
      <c r="C17" s="4"/>
      <c r="D17" s="13">
        <f>D16</f>
        <v>0</v>
      </c>
      <c r="E17" s="13">
        <f>E16</f>
        <v>0</v>
      </c>
      <c r="F17" s="38">
        <v>0</v>
      </c>
      <c r="G17" s="169"/>
    </row>
    <row r="18" spans="1:7" ht="46.5" customHeight="1" x14ac:dyDescent="0.25">
      <c r="A18" s="109"/>
      <c r="B18" s="80" t="s">
        <v>89</v>
      </c>
      <c r="C18" s="12" t="s">
        <v>17</v>
      </c>
      <c r="D18" s="5">
        <v>21428.38</v>
      </c>
      <c r="E18" s="5">
        <v>21428.38</v>
      </c>
      <c r="F18" s="18">
        <f t="shared" si="0"/>
        <v>1</v>
      </c>
    </row>
    <row r="19" spans="1:7" ht="18" customHeight="1" x14ac:dyDescent="0.25">
      <c r="A19" s="110"/>
      <c r="B19" s="17" t="s">
        <v>6</v>
      </c>
      <c r="C19" s="15"/>
      <c r="D19" s="13">
        <f>D18</f>
        <v>21428.38</v>
      </c>
      <c r="E19" s="13">
        <f>E18</f>
        <v>21428.38</v>
      </c>
      <c r="F19" s="14">
        <f t="shared" ref="F19:F25" si="1">E19/D19*100%</f>
        <v>1</v>
      </c>
    </row>
    <row r="20" spans="1:7" ht="17.25" customHeight="1" x14ac:dyDescent="0.25">
      <c r="A20" s="110"/>
      <c r="B20" s="208" t="s">
        <v>90</v>
      </c>
      <c r="C20" s="81" t="s">
        <v>18</v>
      </c>
      <c r="D20" s="79">
        <v>987.13</v>
      </c>
      <c r="E20" s="79">
        <v>987.13</v>
      </c>
      <c r="F20" s="202">
        <f t="shared" si="1"/>
        <v>1</v>
      </c>
    </row>
    <row r="21" spans="1:7" ht="30" customHeight="1" x14ac:dyDescent="0.25">
      <c r="A21" s="110"/>
      <c r="B21" s="209"/>
      <c r="C21" s="78" t="s">
        <v>66</v>
      </c>
      <c r="D21" s="79">
        <v>775.6</v>
      </c>
      <c r="E21" s="79">
        <v>775.6</v>
      </c>
      <c r="F21" s="202">
        <f t="shared" si="1"/>
        <v>1</v>
      </c>
    </row>
    <row r="22" spans="1:7" ht="29.25" customHeight="1" x14ac:dyDescent="0.25">
      <c r="A22" s="19"/>
      <c r="B22" s="209"/>
      <c r="C22" s="161" t="s">
        <v>17</v>
      </c>
      <c r="D22" s="153">
        <v>82573.350000000006</v>
      </c>
      <c r="E22" s="153">
        <v>82573.350000000006</v>
      </c>
      <c r="F22" s="201">
        <f t="shared" si="1"/>
        <v>1</v>
      </c>
    </row>
    <row r="23" spans="1:7" ht="18" customHeight="1" x14ac:dyDescent="0.25">
      <c r="A23" s="19"/>
      <c r="B23" s="20" t="s">
        <v>8</v>
      </c>
      <c r="C23" s="15"/>
      <c r="D23" s="13">
        <f>D20+D21+D22</f>
        <v>84336.08</v>
      </c>
      <c r="E23" s="13">
        <f>E20+E21+E22</f>
        <v>84336.08</v>
      </c>
      <c r="F23" s="14">
        <f t="shared" si="1"/>
        <v>1</v>
      </c>
    </row>
    <row r="24" spans="1:7" ht="75.75" customHeight="1" x14ac:dyDescent="0.25">
      <c r="A24" s="19"/>
      <c r="B24" s="179" t="s">
        <v>91</v>
      </c>
      <c r="C24" s="179" t="s">
        <v>17</v>
      </c>
      <c r="D24" s="181">
        <v>438625.66</v>
      </c>
      <c r="E24" s="181">
        <v>438586.86</v>
      </c>
      <c r="F24" s="180">
        <f t="shared" si="1"/>
        <v>0.99991154188288944</v>
      </c>
      <c r="G24" s="173"/>
    </row>
    <row r="25" spans="1:7" ht="18" customHeight="1" x14ac:dyDescent="0.25">
      <c r="A25" s="19"/>
      <c r="B25" s="17" t="s">
        <v>9</v>
      </c>
      <c r="C25" s="15"/>
      <c r="D25" s="148">
        <f>D24</f>
        <v>438625.66</v>
      </c>
      <c r="E25" s="148">
        <f>E24</f>
        <v>438586.86</v>
      </c>
      <c r="F25" s="163">
        <f t="shared" si="1"/>
        <v>0.99991154188288944</v>
      </c>
    </row>
    <row r="26" spans="1:7" ht="76.5" customHeight="1" x14ac:dyDescent="0.25">
      <c r="A26" s="19"/>
      <c r="B26" s="106" t="s">
        <v>92</v>
      </c>
      <c r="C26" s="179" t="s">
        <v>17</v>
      </c>
      <c r="D26" s="21">
        <v>0</v>
      </c>
      <c r="E26" s="21">
        <v>0</v>
      </c>
      <c r="F26" s="89">
        <v>0</v>
      </c>
      <c r="G26" s="174"/>
    </row>
    <row r="27" spans="1:7" ht="18" customHeight="1" x14ac:dyDescent="0.25">
      <c r="A27" s="19"/>
      <c r="B27" s="20" t="s">
        <v>10</v>
      </c>
      <c r="C27" s="15"/>
      <c r="D27" s="13">
        <f>D26</f>
        <v>0</v>
      </c>
      <c r="E27" s="13">
        <f>E26</f>
        <v>0</v>
      </c>
      <c r="F27" s="88">
        <v>0</v>
      </c>
      <c r="G27" s="174"/>
    </row>
    <row r="28" spans="1:7" ht="29.25" customHeight="1" x14ac:dyDescent="0.25">
      <c r="A28" s="19"/>
      <c r="B28" s="232" t="s">
        <v>86</v>
      </c>
      <c r="C28" s="116" t="s">
        <v>66</v>
      </c>
      <c r="D28" s="115">
        <v>11363</v>
      </c>
      <c r="E28" s="115">
        <v>11236.91</v>
      </c>
      <c r="F28" s="165">
        <f t="shared" ref="F28:F34" si="2">E28/D28*100%</f>
        <v>0.98890345859368123</v>
      </c>
    </row>
    <row r="29" spans="1:7" ht="30.75" customHeight="1" x14ac:dyDescent="0.25">
      <c r="A29" s="19"/>
      <c r="B29" s="233"/>
      <c r="C29" s="179" t="s">
        <v>17</v>
      </c>
      <c r="D29" s="37">
        <v>256472.07</v>
      </c>
      <c r="E29" s="37">
        <v>256472.07</v>
      </c>
      <c r="F29" s="61">
        <f t="shared" si="2"/>
        <v>1</v>
      </c>
    </row>
    <row r="30" spans="1:7" ht="18" customHeight="1" x14ac:dyDescent="0.25">
      <c r="A30" s="19"/>
      <c r="B30" s="17" t="s">
        <v>11</v>
      </c>
      <c r="C30" s="41"/>
      <c r="D30" s="37">
        <f>D28+D29</f>
        <v>267835.07</v>
      </c>
      <c r="E30" s="37">
        <f>E28+E29</f>
        <v>267708.98</v>
      </c>
      <c r="F30" s="58">
        <f t="shared" si="2"/>
        <v>0.99952922520564602</v>
      </c>
    </row>
    <row r="31" spans="1:7" ht="30" customHeight="1" x14ac:dyDescent="0.25">
      <c r="A31" s="19"/>
      <c r="B31" s="208" t="s">
        <v>93</v>
      </c>
      <c r="C31" s="16" t="s">
        <v>66</v>
      </c>
      <c r="D31" s="13">
        <v>10543</v>
      </c>
      <c r="E31" s="13">
        <v>10498.94</v>
      </c>
      <c r="F31" s="58">
        <f t="shared" si="2"/>
        <v>0.99582092383572041</v>
      </c>
    </row>
    <row r="32" spans="1:7" ht="32.25" customHeight="1" x14ac:dyDescent="0.25">
      <c r="A32" s="110"/>
      <c r="B32" s="210"/>
      <c r="C32" s="179" t="s">
        <v>17</v>
      </c>
      <c r="D32" s="13">
        <v>6275.49</v>
      </c>
      <c r="E32" s="13">
        <v>6204.48</v>
      </c>
      <c r="F32" s="14">
        <f t="shared" si="2"/>
        <v>0.98868454893562097</v>
      </c>
    </row>
    <row r="33" spans="1:7" ht="18" customHeight="1" x14ac:dyDescent="0.25">
      <c r="A33" s="110"/>
      <c r="B33" s="17" t="s">
        <v>12</v>
      </c>
      <c r="C33" s="15"/>
      <c r="D33" s="13">
        <f>D31+D32</f>
        <v>16818.489999999998</v>
      </c>
      <c r="E33" s="13">
        <f>E31+E32</f>
        <v>16703.419999999998</v>
      </c>
      <c r="F33" s="14">
        <f t="shared" si="2"/>
        <v>0.99315812537272963</v>
      </c>
    </row>
    <row r="34" spans="1:7" ht="18" customHeight="1" x14ac:dyDescent="0.25">
      <c r="A34" s="110"/>
      <c r="B34" s="222" t="s">
        <v>23</v>
      </c>
      <c r="C34" s="186" t="s">
        <v>18</v>
      </c>
      <c r="D34" s="148">
        <v>151.03</v>
      </c>
      <c r="E34" s="148">
        <v>0</v>
      </c>
      <c r="F34" s="177">
        <f t="shared" si="2"/>
        <v>0</v>
      </c>
    </row>
    <row r="35" spans="1:7" ht="30" customHeight="1" x14ac:dyDescent="0.25">
      <c r="A35" s="110"/>
      <c r="B35" s="223"/>
      <c r="C35" s="179" t="s">
        <v>17</v>
      </c>
      <c r="D35" s="13">
        <v>47955.69</v>
      </c>
      <c r="E35" s="13">
        <v>47310.62</v>
      </c>
      <c r="F35" s="14">
        <f t="shared" ref="F35:F44" si="3">E35/D35*100%</f>
        <v>0.98654862436553414</v>
      </c>
    </row>
    <row r="36" spans="1:7" ht="18" customHeight="1" x14ac:dyDescent="0.25">
      <c r="A36" s="44"/>
      <c r="B36" s="17" t="s">
        <v>13</v>
      </c>
      <c r="C36" s="15"/>
      <c r="D36" s="13">
        <f>D34+D35</f>
        <v>48106.720000000001</v>
      </c>
      <c r="E36" s="148">
        <f>E34+E35</f>
        <v>47310.62</v>
      </c>
      <c r="F36" s="14">
        <f t="shared" si="3"/>
        <v>0.9834513764397157</v>
      </c>
    </row>
    <row r="37" spans="1:7" ht="48.75" customHeight="1" x14ac:dyDescent="0.25">
      <c r="A37" s="109"/>
      <c r="B37" s="125" t="s">
        <v>110</v>
      </c>
      <c r="C37" s="179" t="s">
        <v>17</v>
      </c>
      <c r="D37" s="13">
        <v>70151.759999999995</v>
      </c>
      <c r="E37" s="13">
        <v>70151.759999999995</v>
      </c>
      <c r="F37" s="14">
        <f t="shared" si="3"/>
        <v>1</v>
      </c>
    </row>
    <row r="38" spans="1:7" ht="18" customHeight="1" x14ac:dyDescent="0.25">
      <c r="A38" s="168"/>
      <c r="B38" s="24" t="s">
        <v>14</v>
      </c>
      <c r="C38" s="4"/>
      <c r="D38" s="13">
        <f>D37</f>
        <v>70151.759999999995</v>
      </c>
      <c r="E38" s="13">
        <f>E37</f>
        <v>70151.759999999995</v>
      </c>
      <c r="F38" s="66">
        <f t="shared" si="3"/>
        <v>1</v>
      </c>
    </row>
    <row r="39" spans="1:7" ht="19.5" customHeight="1" x14ac:dyDescent="0.25">
      <c r="A39" s="194">
        <v>3</v>
      </c>
      <c r="B39" s="213" t="s">
        <v>24</v>
      </c>
      <c r="C39" s="4" t="s">
        <v>18</v>
      </c>
      <c r="D39" s="13">
        <f>D46+D55</f>
        <v>258276.38</v>
      </c>
      <c r="E39" s="148">
        <f>E46+E55</f>
        <v>244964.86</v>
      </c>
      <c r="F39" s="14">
        <f t="shared" si="3"/>
        <v>0.94846017278080164</v>
      </c>
    </row>
    <row r="40" spans="1:7" ht="33" customHeight="1" x14ac:dyDescent="0.25">
      <c r="A40" s="193"/>
      <c r="B40" s="214"/>
      <c r="C40" s="12" t="s">
        <v>66</v>
      </c>
      <c r="D40" s="13">
        <f>D43+D47+D50</f>
        <v>5001043.66</v>
      </c>
      <c r="E40" s="148">
        <f>E43+E47+E50</f>
        <v>4873225.7600000007</v>
      </c>
      <c r="F40" s="14">
        <f t="shared" si="3"/>
        <v>0.97444175482363227</v>
      </c>
    </row>
    <row r="41" spans="1:7" ht="33.75" customHeight="1" x14ac:dyDescent="0.25">
      <c r="A41" s="193"/>
      <c r="B41" s="215"/>
      <c r="C41" s="4" t="s">
        <v>17</v>
      </c>
      <c r="D41" s="13">
        <f>D44+D48+D51+D53+D56</f>
        <v>1981566.3</v>
      </c>
      <c r="E41" s="148">
        <f>E44+E48+E51+E53+E56</f>
        <v>1863429.4100000001</v>
      </c>
      <c r="F41" s="14">
        <f t="shared" si="3"/>
        <v>0.94038206543984937</v>
      </c>
    </row>
    <row r="42" spans="1:7" ht="31.5" customHeight="1" x14ac:dyDescent="0.25">
      <c r="A42" s="193"/>
      <c r="B42" s="72" t="s">
        <v>4</v>
      </c>
      <c r="C42" s="4"/>
      <c r="D42" s="13">
        <f>D39+D40+D41</f>
        <v>7240886.3399999999</v>
      </c>
      <c r="E42" s="13">
        <f>E39+E40+E41</f>
        <v>6981620.0300000012</v>
      </c>
      <c r="F42" s="14">
        <f t="shared" si="3"/>
        <v>0.96419411963867419</v>
      </c>
    </row>
    <row r="43" spans="1:7" ht="30" customHeight="1" x14ac:dyDescent="0.25">
      <c r="A43" s="193"/>
      <c r="B43" s="249" t="s">
        <v>25</v>
      </c>
      <c r="C43" s="179" t="s">
        <v>66</v>
      </c>
      <c r="D43" s="148">
        <v>116976</v>
      </c>
      <c r="E43" s="148">
        <v>100789.99</v>
      </c>
      <c r="F43" s="177">
        <f t="shared" si="3"/>
        <v>0.86162965052660379</v>
      </c>
      <c r="G43" s="174"/>
    </row>
    <row r="44" spans="1:7" ht="29.25" customHeight="1" x14ac:dyDescent="0.25">
      <c r="A44" s="193"/>
      <c r="B44" s="250"/>
      <c r="C44" s="178" t="s">
        <v>17</v>
      </c>
      <c r="D44" s="148">
        <v>494866.43</v>
      </c>
      <c r="E44" s="148">
        <v>469244.75</v>
      </c>
      <c r="F44" s="177">
        <f t="shared" si="3"/>
        <v>0.9482250594367454</v>
      </c>
    </row>
    <row r="45" spans="1:7" ht="18" customHeight="1" x14ac:dyDescent="0.25">
      <c r="A45" s="193"/>
      <c r="B45" s="17" t="s">
        <v>5</v>
      </c>
      <c r="C45" s="4"/>
      <c r="D45" s="13">
        <f>D43+D44</f>
        <v>611842.42999999993</v>
      </c>
      <c r="E45" s="148">
        <f>E43+E44</f>
        <v>570034.74</v>
      </c>
      <c r="F45" s="14">
        <f t="shared" ref="F45:F71" si="4">E45/D45*100%</f>
        <v>0.93166918809471921</v>
      </c>
    </row>
    <row r="46" spans="1:7" ht="21.75" customHeight="1" x14ac:dyDescent="0.25">
      <c r="A46" s="193"/>
      <c r="B46" s="232" t="s">
        <v>26</v>
      </c>
      <c r="C46" s="4" t="s">
        <v>18</v>
      </c>
      <c r="D46" s="13">
        <v>258125.35</v>
      </c>
      <c r="E46" s="13">
        <v>244964.86</v>
      </c>
      <c r="F46" s="14">
        <f t="shared" si="4"/>
        <v>0.94901511997949828</v>
      </c>
    </row>
    <row r="47" spans="1:7" ht="30" customHeight="1" x14ac:dyDescent="0.25">
      <c r="A47" s="193"/>
      <c r="B47" s="234"/>
      <c r="C47" s="12" t="s">
        <v>66</v>
      </c>
      <c r="D47" s="13">
        <v>4877930.66</v>
      </c>
      <c r="E47" s="13">
        <v>4766300.12</v>
      </c>
      <c r="F47" s="14">
        <f t="shared" si="4"/>
        <v>0.97711518515107387</v>
      </c>
    </row>
    <row r="48" spans="1:7" ht="31.5" customHeight="1" x14ac:dyDescent="0.25">
      <c r="A48" s="193"/>
      <c r="B48" s="113"/>
      <c r="C48" s="4" t="s">
        <v>17</v>
      </c>
      <c r="D48" s="13">
        <v>1160477.01</v>
      </c>
      <c r="E48" s="13">
        <v>1070873.8700000001</v>
      </c>
      <c r="F48" s="14">
        <f t="shared" si="4"/>
        <v>0.92278766470349993</v>
      </c>
    </row>
    <row r="49" spans="1:7" ht="18" customHeight="1" x14ac:dyDescent="0.25">
      <c r="A49" s="207"/>
      <c r="B49" s="26" t="s">
        <v>6</v>
      </c>
      <c r="C49" s="4"/>
      <c r="D49" s="13">
        <f>D46+D47+D48</f>
        <v>6296533.0199999996</v>
      </c>
      <c r="E49" s="13">
        <f>E46+E47+E48</f>
        <v>6082138.8500000006</v>
      </c>
      <c r="F49" s="14">
        <f t="shared" si="4"/>
        <v>0.96595044140656328</v>
      </c>
    </row>
    <row r="50" spans="1:7" ht="30.75" customHeight="1" x14ac:dyDescent="0.25">
      <c r="A50" s="207"/>
      <c r="B50" s="208" t="s">
        <v>67</v>
      </c>
      <c r="C50" s="114" t="s">
        <v>66</v>
      </c>
      <c r="D50" s="115">
        <v>6137</v>
      </c>
      <c r="E50" s="115">
        <v>6135.65</v>
      </c>
      <c r="F50" s="117">
        <f t="shared" si="4"/>
        <v>0.99978002281244904</v>
      </c>
    </row>
    <row r="51" spans="1:7" ht="33" customHeight="1" x14ac:dyDescent="0.25">
      <c r="A51" s="207"/>
      <c r="B51" s="210"/>
      <c r="C51" s="4" t="s">
        <v>17</v>
      </c>
      <c r="D51" s="13">
        <v>203204.59</v>
      </c>
      <c r="E51" s="13">
        <v>203139</v>
      </c>
      <c r="F51" s="14">
        <f t="shared" si="4"/>
        <v>0.99967722185802987</v>
      </c>
    </row>
    <row r="52" spans="1:7" ht="18" customHeight="1" x14ac:dyDescent="0.25">
      <c r="A52" s="193"/>
      <c r="B52" s="26" t="s">
        <v>8</v>
      </c>
      <c r="C52" s="4"/>
      <c r="D52" s="13">
        <f>D50+D51</f>
        <v>209341.59</v>
      </c>
      <c r="E52" s="13">
        <f>E50+E51</f>
        <v>209274.65</v>
      </c>
      <c r="F52" s="14">
        <f t="shared" si="4"/>
        <v>0.9996802355423019</v>
      </c>
    </row>
    <row r="53" spans="1:7" ht="46.5" customHeight="1" x14ac:dyDescent="0.25">
      <c r="A53" s="193"/>
      <c r="B53" s="71" t="s">
        <v>27</v>
      </c>
      <c r="C53" s="4" t="s">
        <v>17</v>
      </c>
      <c r="D53" s="13">
        <v>0</v>
      </c>
      <c r="E53" s="25">
        <v>0</v>
      </c>
      <c r="F53" s="22">
        <v>0</v>
      </c>
      <c r="G53" s="169"/>
    </row>
    <row r="54" spans="1:7" ht="18" customHeight="1" x14ac:dyDescent="0.25">
      <c r="A54" s="193"/>
      <c r="B54" s="26" t="s">
        <v>9</v>
      </c>
      <c r="C54" s="4"/>
      <c r="D54" s="13">
        <f>D53</f>
        <v>0</v>
      </c>
      <c r="E54" s="25">
        <f>E53</f>
        <v>0</v>
      </c>
      <c r="F54" s="22">
        <v>0</v>
      </c>
      <c r="G54" s="169"/>
    </row>
    <row r="55" spans="1:7" ht="18" customHeight="1" x14ac:dyDescent="0.25">
      <c r="A55" s="193"/>
      <c r="B55" s="208" t="s">
        <v>28</v>
      </c>
      <c r="C55" s="178" t="s">
        <v>18</v>
      </c>
      <c r="D55" s="148">
        <v>151.03</v>
      </c>
      <c r="E55" s="149">
        <v>0</v>
      </c>
      <c r="F55" s="177">
        <f t="shared" si="4"/>
        <v>0</v>
      </c>
      <c r="G55" s="169"/>
    </row>
    <row r="56" spans="1:7" ht="45" customHeight="1" x14ac:dyDescent="0.25">
      <c r="A56" s="193"/>
      <c r="B56" s="210"/>
      <c r="C56" s="4" t="s">
        <v>17</v>
      </c>
      <c r="D56" s="13">
        <v>123018.27</v>
      </c>
      <c r="E56" s="13">
        <v>120171.79</v>
      </c>
      <c r="F56" s="14">
        <f t="shared" si="4"/>
        <v>0.97686132311891549</v>
      </c>
    </row>
    <row r="57" spans="1:7" ht="18" customHeight="1" x14ac:dyDescent="0.25">
      <c r="A57" s="196"/>
      <c r="B57" s="199" t="s">
        <v>10</v>
      </c>
      <c r="C57" s="4"/>
      <c r="D57" s="13">
        <f>D55+D56</f>
        <v>123169.3</v>
      </c>
      <c r="E57" s="148">
        <f>E55+E56</f>
        <v>120171.79</v>
      </c>
      <c r="F57" s="14">
        <f t="shared" si="4"/>
        <v>0.97566349731629542</v>
      </c>
    </row>
    <row r="58" spans="1:7" ht="30.75" customHeight="1" x14ac:dyDescent="0.25">
      <c r="A58" s="206">
        <v>4</v>
      </c>
      <c r="B58" s="213" t="s">
        <v>96</v>
      </c>
      <c r="C58" s="12" t="s">
        <v>66</v>
      </c>
      <c r="D58" s="13">
        <f>D61+D64+D67+D70</f>
        <v>75345</v>
      </c>
      <c r="E58" s="13">
        <f>E61+E64+E67+E70</f>
        <v>73458.06</v>
      </c>
      <c r="F58" s="14">
        <f t="shared" si="4"/>
        <v>0.97495600238901048</v>
      </c>
    </row>
    <row r="59" spans="1:7" ht="31.5" customHeight="1" x14ac:dyDescent="0.25">
      <c r="A59" s="207"/>
      <c r="B59" s="215"/>
      <c r="C59" s="4" t="s">
        <v>17</v>
      </c>
      <c r="D59" s="13">
        <f>D62+D65+D68+D72+D74</f>
        <v>41292.439999999995</v>
      </c>
      <c r="E59" s="13">
        <f>E62+E65+E68+E72+E74</f>
        <v>39486.819999999992</v>
      </c>
      <c r="F59" s="14">
        <f t="shared" si="4"/>
        <v>0.95627238303185758</v>
      </c>
    </row>
    <row r="60" spans="1:7" ht="31.5" customHeight="1" x14ac:dyDescent="0.25">
      <c r="A60" s="207"/>
      <c r="B60" s="16" t="s">
        <v>4</v>
      </c>
      <c r="C60" s="4"/>
      <c r="D60" s="13">
        <f>D58+D59</f>
        <v>116637.44</v>
      </c>
      <c r="E60" s="13">
        <f>E58+E59</f>
        <v>112944.87999999999</v>
      </c>
      <c r="F60" s="14">
        <f t="shared" si="4"/>
        <v>0.96834155482150486</v>
      </c>
    </row>
    <row r="61" spans="1:7" ht="31.5" customHeight="1" x14ac:dyDescent="0.25">
      <c r="A61" s="207"/>
      <c r="B61" s="232" t="s">
        <v>29</v>
      </c>
      <c r="C61" s="12" t="s">
        <v>66</v>
      </c>
      <c r="D61" s="13">
        <v>42121</v>
      </c>
      <c r="E61" s="13">
        <v>40825.97</v>
      </c>
      <c r="F61" s="14">
        <f t="shared" si="4"/>
        <v>0.96925452861992833</v>
      </c>
    </row>
    <row r="62" spans="1:7" ht="31.5" customHeight="1" x14ac:dyDescent="0.25">
      <c r="A62" s="207"/>
      <c r="B62" s="233"/>
      <c r="C62" s="4" t="s">
        <v>17</v>
      </c>
      <c r="D62" s="13">
        <v>20808.28</v>
      </c>
      <c r="E62" s="13">
        <v>20720.96</v>
      </c>
      <c r="F62" s="14">
        <f t="shared" si="4"/>
        <v>0.99580359356948289</v>
      </c>
    </row>
    <row r="63" spans="1:7" ht="17.25" customHeight="1" x14ac:dyDescent="0.25">
      <c r="A63" s="207"/>
      <c r="B63" s="26" t="s">
        <v>5</v>
      </c>
      <c r="C63" s="4"/>
      <c r="D63" s="13">
        <f>D61+D62</f>
        <v>62929.279999999999</v>
      </c>
      <c r="E63" s="13">
        <f>E61+E62</f>
        <v>61546.93</v>
      </c>
      <c r="F63" s="14">
        <f t="shared" si="4"/>
        <v>0.97803327799078588</v>
      </c>
    </row>
    <row r="64" spans="1:7" ht="30.6" customHeight="1" x14ac:dyDescent="0.25">
      <c r="A64" s="207"/>
      <c r="B64" s="241" t="s">
        <v>87</v>
      </c>
      <c r="C64" s="4" t="s">
        <v>66</v>
      </c>
      <c r="D64" s="13">
        <v>4997</v>
      </c>
      <c r="E64" s="148">
        <v>4989.24</v>
      </c>
      <c r="F64" s="117">
        <f t="shared" si="4"/>
        <v>0.99844706824094454</v>
      </c>
    </row>
    <row r="65" spans="1:7" ht="33" customHeight="1" x14ac:dyDescent="0.25">
      <c r="A65" s="207"/>
      <c r="B65" s="242"/>
      <c r="C65" s="4" t="s">
        <v>17</v>
      </c>
      <c r="D65" s="13">
        <v>8716.66</v>
      </c>
      <c r="E65" s="13">
        <v>7274.28</v>
      </c>
      <c r="F65" s="14">
        <f t="shared" si="4"/>
        <v>0.83452606847118049</v>
      </c>
    </row>
    <row r="66" spans="1:7" ht="18" customHeight="1" x14ac:dyDescent="0.25">
      <c r="A66" s="207"/>
      <c r="B66" s="26" t="s">
        <v>6</v>
      </c>
      <c r="C66" s="4"/>
      <c r="D66" s="13">
        <f>D64+D65</f>
        <v>13713.66</v>
      </c>
      <c r="E66" s="13">
        <f>E64+E65</f>
        <v>12263.52</v>
      </c>
      <c r="F66" s="14">
        <f t="shared" si="4"/>
        <v>0.89425580042089425</v>
      </c>
    </row>
    <row r="67" spans="1:7" ht="31.5" customHeight="1" x14ac:dyDescent="0.25">
      <c r="A67" s="207"/>
      <c r="B67" s="232" t="s">
        <v>30</v>
      </c>
      <c r="C67" s="12" t="s">
        <v>66</v>
      </c>
      <c r="D67" s="13">
        <v>14602</v>
      </c>
      <c r="E67" s="13">
        <v>14189.85</v>
      </c>
      <c r="F67" s="165">
        <f t="shared" si="4"/>
        <v>0.97177441446377211</v>
      </c>
    </row>
    <row r="68" spans="1:7" ht="33" customHeight="1" x14ac:dyDescent="0.25">
      <c r="A68" s="207"/>
      <c r="B68" s="233"/>
      <c r="C68" s="4" t="s">
        <v>17</v>
      </c>
      <c r="D68" s="13">
        <v>9775.2999999999993</v>
      </c>
      <c r="E68" s="13">
        <v>9499.3799999999992</v>
      </c>
      <c r="F68" s="140">
        <f t="shared" si="4"/>
        <v>0.9717737563041543</v>
      </c>
    </row>
    <row r="69" spans="1:7" ht="18" customHeight="1" x14ac:dyDescent="0.25">
      <c r="A69" s="207"/>
      <c r="B69" s="26" t="s">
        <v>8</v>
      </c>
      <c r="C69" s="99"/>
      <c r="D69" s="100">
        <f>D67+D68</f>
        <v>24377.3</v>
      </c>
      <c r="E69" s="100">
        <f>E67+E68</f>
        <v>23689.23</v>
      </c>
      <c r="F69" s="140">
        <f t="shared" si="4"/>
        <v>0.97177415054169247</v>
      </c>
    </row>
    <row r="70" spans="1:7" ht="47.25" customHeight="1" x14ac:dyDescent="0.25">
      <c r="A70" s="207"/>
      <c r="B70" s="103" t="s">
        <v>115</v>
      </c>
      <c r="C70" s="86" t="s">
        <v>66</v>
      </c>
      <c r="D70" s="87">
        <v>13625</v>
      </c>
      <c r="E70" s="87">
        <v>13453</v>
      </c>
      <c r="F70" s="90">
        <f t="shared" si="4"/>
        <v>0.98737614678899077</v>
      </c>
    </row>
    <row r="71" spans="1:7" ht="18" customHeight="1" x14ac:dyDescent="0.25">
      <c r="A71" s="207"/>
      <c r="B71" s="26" t="s">
        <v>10</v>
      </c>
      <c r="C71" s="4"/>
      <c r="D71" s="13">
        <f>D70</f>
        <v>13625</v>
      </c>
      <c r="E71" s="13">
        <f>E70</f>
        <v>13453</v>
      </c>
      <c r="F71" s="90">
        <f t="shared" si="4"/>
        <v>0.98737614678899077</v>
      </c>
    </row>
    <row r="72" spans="1:7" ht="48" customHeight="1" x14ac:dyDescent="0.25">
      <c r="A72" s="207"/>
      <c r="B72" s="27" t="s">
        <v>31</v>
      </c>
      <c r="C72" s="4" t="s">
        <v>17</v>
      </c>
      <c r="D72" s="13">
        <v>0</v>
      </c>
      <c r="E72" s="25">
        <v>0</v>
      </c>
      <c r="F72" s="22">
        <v>0</v>
      </c>
      <c r="G72" s="174"/>
    </row>
    <row r="73" spans="1:7" ht="18" customHeight="1" x14ac:dyDescent="0.25">
      <c r="A73" s="207"/>
      <c r="B73" s="26" t="s">
        <v>13</v>
      </c>
      <c r="C73" s="4"/>
      <c r="D73" s="13">
        <f>D72</f>
        <v>0</v>
      </c>
      <c r="E73" s="25">
        <f>E72</f>
        <v>0</v>
      </c>
      <c r="F73" s="22">
        <v>0</v>
      </c>
      <c r="G73" s="174"/>
    </row>
    <row r="74" spans="1:7" ht="63.75" customHeight="1" x14ac:dyDescent="0.25">
      <c r="A74" s="195"/>
      <c r="B74" s="26" t="s">
        <v>32</v>
      </c>
      <c r="C74" s="4" t="s">
        <v>17</v>
      </c>
      <c r="D74" s="13">
        <v>1992.2</v>
      </c>
      <c r="E74" s="85">
        <v>1992.2</v>
      </c>
      <c r="F74" s="83">
        <f>E74/D74*100%</f>
        <v>1</v>
      </c>
    </row>
    <row r="75" spans="1:7" ht="38.25" customHeight="1" x14ac:dyDescent="0.25">
      <c r="A75" s="127"/>
      <c r="B75" s="26" t="s">
        <v>14</v>
      </c>
      <c r="C75" s="4"/>
      <c r="D75" s="13">
        <f>D74</f>
        <v>1992.2</v>
      </c>
      <c r="E75" s="85">
        <f>E74</f>
        <v>1992.2</v>
      </c>
      <c r="F75" s="83">
        <f>E75/D75*100%</f>
        <v>1</v>
      </c>
    </row>
    <row r="76" spans="1:7" ht="21.75" customHeight="1" x14ac:dyDescent="0.25">
      <c r="A76" s="206">
        <v>5</v>
      </c>
      <c r="B76" s="220" t="s">
        <v>83</v>
      </c>
      <c r="C76" s="63" t="s">
        <v>18</v>
      </c>
      <c r="D76" s="64">
        <f>D80+D86</f>
        <v>2529.5</v>
      </c>
      <c r="E76" s="181">
        <f>E80+E86</f>
        <v>2303</v>
      </c>
      <c r="F76" s="166">
        <f>E76/D76*100%</f>
        <v>0.91045661197865191</v>
      </c>
    </row>
    <row r="77" spans="1:7" ht="31.5" customHeight="1" x14ac:dyDescent="0.25">
      <c r="A77" s="207"/>
      <c r="B77" s="221"/>
      <c r="C77" s="62" t="s">
        <v>66</v>
      </c>
      <c r="D77" s="64">
        <f>D81</f>
        <v>767.7</v>
      </c>
      <c r="E77" s="181">
        <f>E81</f>
        <v>767.7</v>
      </c>
      <c r="F77" s="166">
        <f>E77/D77*100%</f>
        <v>1</v>
      </c>
    </row>
    <row r="78" spans="1:7" ht="31.5" customHeight="1" x14ac:dyDescent="0.25">
      <c r="A78" s="207"/>
      <c r="B78" s="221"/>
      <c r="C78" s="161" t="s">
        <v>17</v>
      </c>
      <c r="D78" s="153">
        <f>D82+D84+D87</f>
        <v>455911.7</v>
      </c>
      <c r="E78" s="181">
        <f>E82+E84+E87</f>
        <v>455061.6</v>
      </c>
      <c r="F78" s="162">
        <f>E78/D78*100%</f>
        <v>0.99813538454924489</v>
      </c>
    </row>
    <row r="79" spans="1:7" ht="31.5" customHeight="1" x14ac:dyDescent="0.25">
      <c r="A79" s="207"/>
      <c r="B79" s="16" t="s">
        <v>4</v>
      </c>
      <c r="C79" s="15"/>
      <c r="D79" s="13">
        <f>D76+D77+D78</f>
        <v>459208.9</v>
      </c>
      <c r="E79" s="13">
        <f>E76+E77+E78</f>
        <v>458132.3</v>
      </c>
      <c r="F79" s="14">
        <f t="shared" ref="F79:F236" si="5">E79/D79*100%</f>
        <v>0.99765553324423806</v>
      </c>
    </row>
    <row r="80" spans="1:7" ht="21" customHeight="1" x14ac:dyDescent="0.25">
      <c r="A80" s="207"/>
      <c r="B80" s="224" t="s">
        <v>33</v>
      </c>
      <c r="C80" s="63" t="s">
        <v>18</v>
      </c>
      <c r="D80" s="65">
        <v>2303</v>
      </c>
      <c r="E80" s="65">
        <v>2303</v>
      </c>
      <c r="F80" s="165">
        <f>E80/D80*100%</f>
        <v>1</v>
      </c>
    </row>
    <row r="81" spans="1:8" ht="32.25" customHeight="1" x14ac:dyDescent="0.25">
      <c r="A81" s="207"/>
      <c r="B81" s="225"/>
      <c r="C81" s="62" t="s">
        <v>66</v>
      </c>
      <c r="D81" s="65">
        <v>767.7</v>
      </c>
      <c r="E81" s="65">
        <v>767.7</v>
      </c>
      <c r="F81" s="165">
        <f>E81/D81*100%</f>
        <v>1</v>
      </c>
    </row>
    <row r="82" spans="1:8" ht="31.5" customHeight="1" x14ac:dyDescent="0.25">
      <c r="A82" s="207"/>
      <c r="B82" s="226"/>
      <c r="C82" s="4" t="s">
        <v>17</v>
      </c>
      <c r="D82" s="13">
        <v>444763.9</v>
      </c>
      <c r="E82" s="13">
        <v>443734.8</v>
      </c>
      <c r="F82" s="14">
        <f t="shared" si="5"/>
        <v>0.99768618811014109</v>
      </c>
    </row>
    <row r="83" spans="1:8" ht="18" customHeight="1" x14ac:dyDescent="0.25">
      <c r="A83" s="207"/>
      <c r="B83" s="26" t="s">
        <v>5</v>
      </c>
      <c r="C83" s="15"/>
      <c r="D83" s="13">
        <f>D80+D81+D82</f>
        <v>447834.60000000003</v>
      </c>
      <c r="E83" s="13">
        <f>E80+E81+E82</f>
        <v>446805.5</v>
      </c>
      <c r="F83" s="14">
        <f t="shared" si="5"/>
        <v>0.99770205339203355</v>
      </c>
    </row>
    <row r="84" spans="1:8" ht="46.5" customHeight="1" x14ac:dyDescent="0.25">
      <c r="A84" s="207"/>
      <c r="B84" s="26" t="s">
        <v>34</v>
      </c>
      <c r="C84" s="4" t="s">
        <v>17</v>
      </c>
      <c r="D84" s="13">
        <v>0</v>
      </c>
      <c r="E84" s="13">
        <v>0</v>
      </c>
      <c r="F84" s="22">
        <v>0</v>
      </c>
      <c r="G84" s="169"/>
    </row>
    <row r="85" spans="1:8" ht="18" customHeight="1" x14ac:dyDescent="0.25">
      <c r="A85" s="207"/>
      <c r="B85" s="26" t="s">
        <v>8</v>
      </c>
      <c r="C85" s="15"/>
      <c r="D85" s="13">
        <f>D84</f>
        <v>0</v>
      </c>
      <c r="E85" s="13">
        <f>E84</f>
        <v>0</v>
      </c>
      <c r="F85" s="22">
        <v>0</v>
      </c>
      <c r="G85" s="169"/>
    </row>
    <row r="86" spans="1:8" ht="18" customHeight="1" x14ac:dyDescent="0.25">
      <c r="A86" s="207"/>
      <c r="B86" s="222" t="s">
        <v>35</v>
      </c>
      <c r="C86" s="178" t="s">
        <v>18</v>
      </c>
      <c r="D86" s="148">
        <v>226.5</v>
      </c>
      <c r="E86" s="148">
        <v>0</v>
      </c>
      <c r="F86" s="177">
        <f t="shared" si="5"/>
        <v>0</v>
      </c>
      <c r="G86" s="255" t="s">
        <v>128</v>
      </c>
      <c r="H86" s="256"/>
    </row>
    <row r="87" spans="1:8" ht="46.5" customHeight="1" x14ac:dyDescent="0.25">
      <c r="A87" s="207"/>
      <c r="B87" s="223"/>
      <c r="C87" s="4" t="s">
        <v>17</v>
      </c>
      <c r="D87" s="13">
        <v>11147.8</v>
      </c>
      <c r="E87" s="13">
        <v>11326.8</v>
      </c>
      <c r="F87" s="14">
        <f t="shared" si="5"/>
        <v>1.016056979852527</v>
      </c>
      <c r="G87" s="257"/>
      <c r="H87" s="258"/>
    </row>
    <row r="88" spans="1:8" ht="18" customHeight="1" x14ac:dyDescent="0.25">
      <c r="A88" s="207"/>
      <c r="B88" s="26" t="s">
        <v>9</v>
      </c>
      <c r="C88" s="12"/>
      <c r="D88" s="13">
        <f>D86+D87</f>
        <v>11374.3</v>
      </c>
      <c r="E88" s="148">
        <f>E86+E87</f>
        <v>11326.8</v>
      </c>
      <c r="F88" s="14">
        <f t="shared" si="5"/>
        <v>0.99582391883456567</v>
      </c>
    </row>
    <row r="89" spans="1:8" ht="31.15" customHeight="1" x14ac:dyDescent="0.25">
      <c r="A89" s="206">
        <v>6</v>
      </c>
      <c r="B89" s="213" t="s">
        <v>36</v>
      </c>
      <c r="C89" s="12" t="s">
        <v>66</v>
      </c>
      <c r="D89" s="13">
        <f>D99+D101</f>
        <v>11262</v>
      </c>
      <c r="E89" s="102">
        <f>E99+E101</f>
        <v>9950.85</v>
      </c>
      <c r="F89" s="14">
        <f t="shared" si="5"/>
        <v>0.88357751731486422</v>
      </c>
    </row>
    <row r="90" spans="1:8" ht="32.25" customHeight="1" x14ac:dyDescent="0.25">
      <c r="A90" s="207"/>
      <c r="B90" s="214"/>
      <c r="C90" s="4" t="s">
        <v>17</v>
      </c>
      <c r="D90" s="13">
        <f>D95+D97</f>
        <v>937</v>
      </c>
      <c r="E90" s="102">
        <f>E95+E97</f>
        <v>936.08</v>
      </c>
      <c r="F90" s="165">
        <f t="shared" si="5"/>
        <v>0.99901814300960512</v>
      </c>
    </row>
    <row r="91" spans="1:8" ht="18" customHeight="1" x14ac:dyDescent="0.25">
      <c r="A91" s="207"/>
      <c r="B91" s="215"/>
      <c r="C91" s="4" t="s">
        <v>7</v>
      </c>
      <c r="D91" s="13">
        <f>D93</f>
        <v>446764</v>
      </c>
      <c r="E91" s="13">
        <f>E93</f>
        <v>446764</v>
      </c>
      <c r="F91" s="14">
        <f t="shared" si="5"/>
        <v>1</v>
      </c>
    </row>
    <row r="92" spans="1:8" ht="31.5" customHeight="1" x14ac:dyDescent="0.25">
      <c r="A92" s="207"/>
      <c r="B92" s="72" t="s">
        <v>4</v>
      </c>
      <c r="C92" s="4"/>
      <c r="D92" s="13">
        <f>D89+D90+D91</f>
        <v>458963</v>
      </c>
      <c r="E92" s="13">
        <f>E89+E90+E91</f>
        <v>457650.93</v>
      </c>
      <c r="F92" s="14">
        <f t="shared" si="5"/>
        <v>0.99714122924941662</v>
      </c>
    </row>
    <row r="93" spans="1:8" ht="60" x14ac:dyDescent="0.25">
      <c r="A93" s="155"/>
      <c r="B93" s="26" t="s">
        <v>68</v>
      </c>
      <c r="C93" s="4" t="s">
        <v>7</v>
      </c>
      <c r="D93" s="13">
        <v>446764</v>
      </c>
      <c r="E93" s="13">
        <v>446764</v>
      </c>
      <c r="F93" s="14">
        <f t="shared" si="5"/>
        <v>1</v>
      </c>
    </row>
    <row r="94" spans="1:8" ht="18" customHeight="1" x14ac:dyDescent="0.25">
      <c r="A94" s="158"/>
      <c r="B94" s="26" t="s">
        <v>5</v>
      </c>
      <c r="C94" s="4"/>
      <c r="D94" s="13">
        <f>D93</f>
        <v>446764</v>
      </c>
      <c r="E94" s="13">
        <f>E93</f>
        <v>446764</v>
      </c>
      <c r="F94" s="14">
        <f t="shared" si="5"/>
        <v>1</v>
      </c>
    </row>
    <row r="95" spans="1:8" ht="64.5" customHeight="1" x14ac:dyDescent="0.25">
      <c r="A95" s="211"/>
      <c r="B95" s="103" t="s">
        <v>37</v>
      </c>
      <c r="C95" s="4" t="s">
        <v>17</v>
      </c>
      <c r="D95" s="13">
        <v>937</v>
      </c>
      <c r="E95" s="13">
        <v>936.08</v>
      </c>
      <c r="F95" s="165">
        <f t="shared" si="5"/>
        <v>0.99901814300960512</v>
      </c>
    </row>
    <row r="96" spans="1:8" ht="18" customHeight="1" x14ac:dyDescent="0.25">
      <c r="A96" s="212"/>
      <c r="B96" s="26" t="s">
        <v>6</v>
      </c>
      <c r="C96" s="4"/>
      <c r="D96" s="13">
        <f>D95</f>
        <v>937</v>
      </c>
      <c r="E96" s="13">
        <f>E95</f>
        <v>936.08</v>
      </c>
      <c r="F96" s="165">
        <f t="shared" si="5"/>
        <v>0.99901814300960512</v>
      </c>
    </row>
    <row r="97" spans="1:7" ht="49.5" customHeight="1" x14ac:dyDescent="0.25">
      <c r="A97" s="212"/>
      <c r="B97" s="28" t="s">
        <v>38</v>
      </c>
      <c r="C97" s="4" t="s">
        <v>17</v>
      </c>
      <c r="D97" s="13">
        <v>0</v>
      </c>
      <c r="E97" s="13">
        <v>0</v>
      </c>
      <c r="F97" s="22">
        <v>0</v>
      </c>
      <c r="G97" s="174"/>
    </row>
    <row r="98" spans="1:7" ht="18" customHeight="1" x14ac:dyDescent="0.25">
      <c r="A98" s="156"/>
      <c r="B98" s="26" t="s">
        <v>8</v>
      </c>
      <c r="C98" s="4"/>
      <c r="D98" s="13">
        <f>D97</f>
        <v>0</v>
      </c>
      <c r="E98" s="13">
        <f>E97</f>
        <v>0</v>
      </c>
      <c r="F98" s="22">
        <v>0</v>
      </c>
      <c r="G98" s="174"/>
    </row>
    <row r="99" spans="1:7" ht="77.25" customHeight="1" x14ac:dyDescent="0.25">
      <c r="A99" s="156"/>
      <c r="B99" s="29" t="s">
        <v>114</v>
      </c>
      <c r="C99" s="4" t="s">
        <v>69</v>
      </c>
      <c r="D99" s="13">
        <v>11262</v>
      </c>
      <c r="E99" s="13">
        <v>9950.85</v>
      </c>
      <c r="F99" s="14">
        <f t="shared" si="5"/>
        <v>0.88357751731486422</v>
      </c>
    </row>
    <row r="100" spans="1:7" ht="18" customHeight="1" x14ac:dyDescent="0.25">
      <c r="A100" s="156"/>
      <c r="B100" s="26" t="s">
        <v>9</v>
      </c>
      <c r="C100" s="4"/>
      <c r="D100" s="13">
        <f>D99</f>
        <v>11262</v>
      </c>
      <c r="E100" s="13">
        <f>E99</f>
        <v>9950.85</v>
      </c>
      <c r="F100" s="14">
        <f t="shared" si="5"/>
        <v>0.88357751731486422</v>
      </c>
    </row>
    <row r="101" spans="1:7" ht="48" customHeight="1" x14ac:dyDescent="0.25">
      <c r="A101" s="156"/>
      <c r="B101" s="70" t="s">
        <v>109</v>
      </c>
      <c r="C101" s="101" t="s">
        <v>69</v>
      </c>
      <c r="D101" s="13">
        <v>0</v>
      </c>
      <c r="E101" s="13">
        <v>0</v>
      </c>
      <c r="F101" s="22">
        <v>0</v>
      </c>
      <c r="G101" s="169"/>
    </row>
    <row r="102" spans="1:7" ht="18" customHeight="1" x14ac:dyDescent="0.25">
      <c r="A102" s="156"/>
      <c r="B102" s="26" t="s">
        <v>12</v>
      </c>
      <c r="C102" s="15"/>
      <c r="D102" s="13">
        <f>D101</f>
        <v>0</v>
      </c>
      <c r="E102" s="13">
        <f>E101</f>
        <v>0</v>
      </c>
      <c r="F102" s="22">
        <v>0</v>
      </c>
      <c r="G102" s="169"/>
    </row>
    <row r="103" spans="1:7" ht="18" customHeight="1" x14ac:dyDescent="0.25">
      <c r="A103" s="159">
        <v>7</v>
      </c>
      <c r="B103" s="229" t="s">
        <v>120</v>
      </c>
      <c r="C103" s="93" t="s">
        <v>18</v>
      </c>
      <c r="D103" s="92">
        <f>D114</f>
        <v>347243.3</v>
      </c>
      <c r="E103" s="92">
        <f>E114</f>
        <v>347192.45</v>
      </c>
      <c r="F103" s="118">
        <f t="shared" si="5"/>
        <v>0.99985356088943989</v>
      </c>
    </row>
    <row r="104" spans="1:7" ht="35.25" customHeight="1" x14ac:dyDescent="0.25">
      <c r="A104" s="155"/>
      <c r="B104" s="230"/>
      <c r="C104" s="63" t="s">
        <v>69</v>
      </c>
      <c r="D104" s="65">
        <f>D111+D115</f>
        <v>276561.78999999998</v>
      </c>
      <c r="E104" s="65">
        <f>E111+E115</f>
        <v>273941.2</v>
      </c>
      <c r="F104" s="118">
        <f t="shared" si="5"/>
        <v>0.99052439601291287</v>
      </c>
    </row>
    <row r="105" spans="1:7" ht="34.5" customHeight="1" x14ac:dyDescent="0.25">
      <c r="A105" s="155"/>
      <c r="B105" s="231"/>
      <c r="C105" s="4" t="s">
        <v>17</v>
      </c>
      <c r="D105" s="13">
        <f>D107+D109+D112+D116</f>
        <v>72639.649999999994</v>
      </c>
      <c r="E105" s="13">
        <f>E107+E109+E112+E116</f>
        <v>54812.79</v>
      </c>
      <c r="F105" s="14">
        <f t="shared" si="5"/>
        <v>0.7545849959354155</v>
      </c>
    </row>
    <row r="106" spans="1:7" ht="31.5" customHeight="1" x14ac:dyDescent="0.25">
      <c r="A106" s="155"/>
      <c r="B106" s="69" t="s">
        <v>4</v>
      </c>
      <c r="C106" s="15"/>
      <c r="D106" s="13">
        <f>D103+D104+D105</f>
        <v>696444.74</v>
      </c>
      <c r="E106" s="13">
        <f>E103+E104+E105</f>
        <v>675946.44000000006</v>
      </c>
      <c r="F106" s="14">
        <f t="shared" si="5"/>
        <v>0.97056722691307862</v>
      </c>
    </row>
    <row r="107" spans="1:7" ht="48.75" customHeight="1" x14ac:dyDescent="0.25">
      <c r="A107" s="155"/>
      <c r="B107" s="71" t="s">
        <v>116</v>
      </c>
      <c r="C107" s="4" t="s">
        <v>17</v>
      </c>
      <c r="D107" s="13">
        <v>3644.65</v>
      </c>
      <c r="E107" s="13">
        <v>3013.45</v>
      </c>
      <c r="F107" s="118">
        <f t="shared" si="5"/>
        <v>0.82681464612514222</v>
      </c>
    </row>
    <row r="108" spans="1:7" ht="18" customHeight="1" x14ac:dyDescent="0.25">
      <c r="A108" s="155"/>
      <c r="B108" s="26" t="s">
        <v>5</v>
      </c>
      <c r="C108" s="15"/>
      <c r="D108" s="13">
        <f>D107</f>
        <v>3644.65</v>
      </c>
      <c r="E108" s="13">
        <f>E107</f>
        <v>3013.45</v>
      </c>
      <c r="F108" s="118">
        <f t="shared" si="5"/>
        <v>0.82681464612514222</v>
      </c>
    </row>
    <row r="109" spans="1:7" ht="48" customHeight="1" x14ac:dyDescent="0.25">
      <c r="A109" s="155"/>
      <c r="B109" s="16" t="s">
        <v>117</v>
      </c>
      <c r="C109" s="4" t="s">
        <v>17</v>
      </c>
      <c r="D109" s="30">
        <v>104.72</v>
      </c>
      <c r="E109" s="30">
        <v>104.72</v>
      </c>
      <c r="F109" s="165">
        <f t="shared" si="5"/>
        <v>1</v>
      </c>
    </row>
    <row r="110" spans="1:7" ht="18" customHeight="1" x14ac:dyDescent="0.25">
      <c r="A110" s="158"/>
      <c r="B110" s="26" t="s">
        <v>6</v>
      </c>
      <c r="C110" s="4"/>
      <c r="D110" s="30">
        <f>D109</f>
        <v>104.72</v>
      </c>
      <c r="E110" s="30">
        <f>E109</f>
        <v>104.72</v>
      </c>
      <c r="F110" s="165">
        <f t="shared" si="5"/>
        <v>1</v>
      </c>
    </row>
    <row r="111" spans="1:7" ht="29.25" customHeight="1" x14ac:dyDescent="0.25">
      <c r="A111" s="159"/>
      <c r="B111" s="232" t="s">
        <v>118</v>
      </c>
      <c r="C111" s="93" t="s">
        <v>69</v>
      </c>
      <c r="D111" s="30">
        <v>3727.73</v>
      </c>
      <c r="E111" s="30">
        <v>1147.0899999999999</v>
      </c>
      <c r="F111" s="177">
        <f t="shared" si="5"/>
        <v>0.307718101901157</v>
      </c>
    </row>
    <row r="112" spans="1:7" ht="33" customHeight="1" x14ac:dyDescent="0.25">
      <c r="A112" s="155"/>
      <c r="B112" s="226"/>
      <c r="C112" s="4" t="s">
        <v>17</v>
      </c>
      <c r="D112" s="30">
        <v>774.69</v>
      </c>
      <c r="E112" s="30">
        <v>574.67999999999995</v>
      </c>
      <c r="F112" s="177">
        <f t="shared" si="5"/>
        <v>0.74181930836850862</v>
      </c>
    </row>
    <row r="113" spans="1:6" ht="18" customHeight="1" x14ac:dyDescent="0.25">
      <c r="A113" s="155"/>
      <c r="B113" s="24" t="s">
        <v>9</v>
      </c>
      <c r="C113" s="4"/>
      <c r="D113" s="30">
        <f>D111+D112</f>
        <v>4502.42</v>
      </c>
      <c r="E113" s="30">
        <f>E111+E112</f>
        <v>1721.77</v>
      </c>
      <c r="F113" s="177">
        <f t="shared" si="5"/>
        <v>0.38240990400717834</v>
      </c>
    </row>
    <row r="114" spans="1:6" ht="18" customHeight="1" x14ac:dyDescent="0.25">
      <c r="A114" s="155"/>
      <c r="B114" s="224" t="s">
        <v>119</v>
      </c>
      <c r="C114" s="93" t="s">
        <v>18</v>
      </c>
      <c r="D114" s="30">
        <v>347243.3</v>
      </c>
      <c r="E114" s="30">
        <v>347192.45</v>
      </c>
      <c r="F114" s="118">
        <f t="shared" si="5"/>
        <v>0.99985356088943989</v>
      </c>
    </row>
    <row r="115" spans="1:6" ht="29.25" customHeight="1" x14ac:dyDescent="0.25">
      <c r="A115" s="155"/>
      <c r="B115" s="225"/>
      <c r="C115" s="63" t="s">
        <v>69</v>
      </c>
      <c r="D115" s="30">
        <v>272834.06</v>
      </c>
      <c r="E115" s="30">
        <v>272794.11</v>
      </c>
      <c r="F115" s="118">
        <f t="shared" si="5"/>
        <v>0.99985357400025487</v>
      </c>
    </row>
    <row r="116" spans="1:6" ht="33.75" customHeight="1" x14ac:dyDescent="0.25">
      <c r="A116" s="155"/>
      <c r="B116" s="226"/>
      <c r="C116" s="4" t="s">
        <v>17</v>
      </c>
      <c r="D116" s="30">
        <v>68115.59</v>
      </c>
      <c r="E116" s="30">
        <v>51119.94</v>
      </c>
      <c r="F116" s="14">
        <f t="shared" si="5"/>
        <v>0.75048810411830835</v>
      </c>
    </row>
    <row r="117" spans="1:6" ht="18" customHeight="1" x14ac:dyDescent="0.25">
      <c r="A117" s="155"/>
      <c r="B117" s="26" t="s">
        <v>10</v>
      </c>
      <c r="C117" s="4"/>
      <c r="D117" s="30">
        <f>D114+D115+D116</f>
        <v>688192.95</v>
      </c>
      <c r="E117" s="30">
        <f>E114+E115+E116</f>
        <v>671106.5</v>
      </c>
      <c r="F117" s="14">
        <f t="shared" si="5"/>
        <v>0.97517200662982673</v>
      </c>
    </row>
    <row r="118" spans="1:6" ht="33" customHeight="1" x14ac:dyDescent="0.25">
      <c r="A118" s="159">
        <v>8</v>
      </c>
      <c r="B118" s="229" t="s">
        <v>39</v>
      </c>
      <c r="C118" s="39" t="s">
        <v>69</v>
      </c>
      <c r="D118" s="42">
        <f>D122+D134</f>
        <v>3705</v>
      </c>
      <c r="E118" s="42">
        <f>E122+E134</f>
        <v>3311.54</v>
      </c>
      <c r="F118" s="119">
        <f>E118/D118*100%</f>
        <v>0.89380296896086364</v>
      </c>
    </row>
    <row r="119" spans="1:6" ht="32.25" customHeight="1" x14ac:dyDescent="0.25">
      <c r="A119" s="155"/>
      <c r="B119" s="230"/>
      <c r="C119" s="222" t="s">
        <v>17</v>
      </c>
      <c r="D119" s="216">
        <f>D123+D126+D128+D130+D132+D135</f>
        <v>235579.32</v>
      </c>
      <c r="E119" s="216">
        <f>E123+E126+E128+E130+E132+E135</f>
        <v>234815.78</v>
      </c>
      <c r="F119" s="218">
        <f>E119/D119*100%</f>
        <v>0.99675888358961218</v>
      </c>
    </row>
    <row r="120" spans="1:6" ht="6.75" hidden="1" customHeight="1" x14ac:dyDescent="0.25">
      <c r="A120" s="155"/>
      <c r="B120" s="231"/>
      <c r="C120" s="223"/>
      <c r="D120" s="217"/>
      <c r="E120" s="217"/>
      <c r="F120" s="219"/>
    </row>
    <row r="121" spans="1:6" ht="31.5" customHeight="1" x14ac:dyDescent="0.25">
      <c r="A121" s="155"/>
      <c r="B121" s="72" t="s">
        <v>4</v>
      </c>
      <c r="C121" s="4"/>
      <c r="D121" s="13">
        <f>D118+D119</f>
        <v>239284.32</v>
      </c>
      <c r="E121" s="13">
        <f>E118+E119</f>
        <v>238127.32</v>
      </c>
      <c r="F121" s="14">
        <f t="shared" si="5"/>
        <v>0.99516474794503873</v>
      </c>
    </row>
    <row r="122" spans="1:6" ht="33.75" customHeight="1" x14ac:dyDescent="0.25">
      <c r="A122" s="155"/>
      <c r="B122" s="208" t="s">
        <v>40</v>
      </c>
      <c r="C122" s="39" t="s">
        <v>69</v>
      </c>
      <c r="D122" s="40">
        <v>562</v>
      </c>
      <c r="E122" s="40">
        <v>562</v>
      </c>
      <c r="F122" s="201">
        <f t="shared" si="5"/>
        <v>1</v>
      </c>
    </row>
    <row r="123" spans="1:6" ht="33" customHeight="1" x14ac:dyDescent="0.25">
      <c r="A123" s="155"/>
      <c r="B123" s="209"/>
      <c r="C123" s="222" t="s">
        <v>17</v>
      </c>
      <c r="D123" s="216">
        <v>121525.72</v>
      </c>
      <c r="E123" s="216">
        <v>121220.74</v>
      </c>
      <c r="F123" s="218">
        <f>E123/D123*100%</f>
        <v>0.99749040779186504</v>
      </c>
    </row>
    <row r="124" spans="1:6" ht="27" hidden="1" customHeight="1" x14ac:dyDescent="0.25">
      <c r="A124" s="155"/>
      <c r="B124" s="210"/>
      <c r="C124" s="223"/>
      <c r="D124" s="217"/>
      <c r="E124" s="217"/>
      <c r="F124" s="219"/>
    </row>
    <row r="125" spans="1:6" ht="18" customHeight="1" x14ac:dyDescent="0.25">
      <c r="A125" s="155"/>
      <c r="B125" s="17" t="s">
        <v>5</v>
      </c>
      <c r="C125" s="4"/>
      <c r="D125" s="13">
        <f>D122+D123</f>
        <v>122087.72</v>
      </c>
      <c r="E125" s="13">
        <f>E122+E123</f>
        <v>121782.74</v>
      </c>
      <c r="F125" s="14">
        <f t="shared" si="5"/>
        <v>0.99750196006609027</v>
      </c>
    </row>
    <row r="126" spans="1:6" ht="106.5" customHeight="1" x14ac:dyDescent="0.25">
      <c r="A126" s="155"/>
      <c r="B126" s="16" t="s">
        <v>41</v>
      </c>
      <c r="C126" s="4" t="s">
        <v>17</v>
      </c>
      <c r="D126" s="13">
        <v>2060.87</v>
      </c>
      <c r="E126" s="13">
        <v>2057.87</v>
      </c>
      <c r="F126" s="118">
        <f t="shared" si="5"/>
        <v>0.99854430410457717</v>
      </c>
    </row>
    <row r="127" spans="1:6" ht="18" customHeight="1" x14ac:dyDescent="0.25">
      <c r="A127" s="155"/>
      <c r="B127" s="17" t="s">
        <v>6</v>
      </c>
      <c r="C127" s="4"/>
      <c r="D127" s="13">
        <f>D126</f>
        <v>2060.87</v>
      </c>
      <c r="E127" s="13">
        <f>E126</f>
        <v>2057.87</v>
      </c>
      <c r="F127" s="124">
        <f t="shared" si="5"/>
        <v>0.99854430410457717</v>
      </c>
    </row>
    <row r="128" spans="1:6" ht="92.25" customHeight="1" x14ac:dyDescent="0.25">
      <c r="A128" s="158"/>
      <c r="B128" s="72" t="s">
        <v>76</v>
      </c>
      <c r="C128" s="4" t="s">
        <v>17</v>
      </c>
      <c r="D128" s="13">
        <v>4884.28</v>
      </c>
      <c r="E128" s="13">
        <v>4884.28</v>
      </c>
      <c r="F128" s="14">
        <f t="shared" si="5"/>
        <v>1</v>
      </c>
    </row>
    <row r="129" spans="1:7" ht="18" customHeight="1" x14ac:dyDescent="0.25">
      <c r="A129" s="159"/>
      <c r="B129" s="17" t="s">
        <v>8</v>
      </c>
      <c r="C129" s="4"/>
      <c r="D129" s="13">
        <f>D128</f>
        <v>4884.28</v>
      </c>
      <c r="E129" s="13">
        <f>E128</f>
        <v>4884.28</v>
      </c>
      <c r="F129" s="14">
        <f t="shared" si="5"/>
        <v>1</v>
      </c>
    </row>
    <row r="130" spans="1:7" ht="79.5" customHeight="1" x14ac:dyDescent="0.25">
      <c r="A130" s="155"/>
      <c r="B130" s="152" t="s">
        <v>77</v>
      </c>
      <c r="C130" s="4" t="s">
        <v>17</v>
      </c>
      <c r="D130" s="13">
        <v>11260.57</v>
      </c>
      <c r="E130" s="13">
        <v>11047.69</v>
      </c>
      <c r="F130" s="14">
        <f t="shared" si="5"/>
        <v>0.98109509554134477</v>
      </c>
    </row>
    <row r="131" spans="1:7" ht="18" customHeight="1" x14ac:dyDescent="0.25">
      <c r="A131" s="155"/>
      <c r="B131" s="17" t="s">
        <v>9</v>
      </c>
      <c r="C131" s="4"/>
      <c r="D131" s="13">
        <f>D130</f>
        <v>11260.57</v>
      </c>
      <c r="E131" s="13">
        <f>E130</f>
        <v>11047.69</v>
      </c>
      <c r="F131" s="14">
        <f t="shared" si="5"/>
        <v>0.98109509554134477</v>
      </c>
    </row>
    <row r="132" spans="1:7" ht="90" customHeight="1" x14ac:dyDescent="0.25">
      <c r="A132" s="155"/>
      <c r="B132" s="152" t="s">
        <v>42</v>
      </c>
      <c r="C132" s="4" t="s">
        <v>17</v>
      </c>
      <c r="D132" s="13">
        <v>2348.6</v>
      </c>
      <c r="E132" s="13">
        <v>2348.6</v>
      </c>
      <c r="F132" s="165">
        <f t="shared" si="5"/>
        <v>1</v>
      </c>
    </row>
    <row r="133" spans="1:7" ht="18" customHeight="1" x14ac:dyDescent="0.25">
      <c r="A133" s="155"/>
      <c r="B133" s="17" t="s">
        <v>10</v>
      </c>
      <c r="C133" s="4"/>
      <c r="D133" s="13">
        <f>D132</f>
        <v>2348.6</v>
      </c>
      <c r="E133" s="13">
        <f>E132</f>
        <v>2348.6</v>
      </c>
      <c r="F133" s="165">
        <f t="shared" si="5"/>
        <v>1</v>
      </c>
    </row>
    <row r="134" spans="1:7" ht="31.5" customHeight="1" x14ac:dyDescent="0.25">
      <c r="A134" s="155"/>
      <c r="B134" s="232" t="s">
        <v>43</v>
      </c>
      <c r="C134" s="91" t="s">
        <v>66</v>
      </c>
      <c r="D134" s="92">
        <v>3143</v>
      </c>
      <c r="E134" s="92">
        <v>2749.54</v>
      </c>
      <c r="F134" s="118">
        <f t="shared" si="5"/>
        <v>0.8748138720967229</v>
      </c>
    </row>
    <row r="135" spans="1:7" ht="33" customHeight="1" x14ac:dyDescent="0.25">
      <c r="A135" s="155"/>
      <c r="B135" s="233"/>
      <c r="C135" s="4" t="s">
        <v>17</v>
      </c>
      <c r="D135" s="13">
        <v>93499.28</v>
      </c>
      <c r="E135" s="13">
        <v>93256.6</v>
      </c>
      <c r="F135" s="14">
        <f t="shared" si="5"/>
        <v>0.99740447199165605</v>
      </c>
    </row>
    <row r="136" spans="1:7" ht="18" customHeight="1" x14ac:dyDescent="0.25">
      <c r="A136" s="158"/>
      <c r="B136" s="17" t="s">
        <v>11</v>
      </c>
      <c r="C136" s="4"/>
      <c r="D136" s="13">
        <f>D134+D135</f>
        <v>96642.28</v>
      </c>
      <c r="E136" s="13">
        <f>E134+E135</f>
        <v>96006.14</v>
      </c>
      <c r="F136" s="14">
        <f t="shared" si="5"/>
        <v>0.99341758079383058</v>
      </c>
    </row>
    <row r="137" spans="1:7" ht="19.5" customHeight="1" x14ac:dyDescent="0.25">
      <c r="A137" s="227">
        <v>9</v>
      </c>
      <c r="B137" s="229" t="s">
        <v>79</v>
      </c>
      <c r="C137" s="4" t="s">
        <v>18</v>
      </c>
      <c r="D137" s="13">
        <f>D145+D156</f>
        <v>13469.7</v>
      </c>
      <c r="E137" s="13">
        <f>E145+E156</f>
        <v>13449.06</v>
      </c>
      <c r="F137" s="14">
        <f t="shared" si="5"/>
        <v>0.998467671885788</v>
      </c>
    </row>
    <row r="138" spans="1:7" ht="30" x14ac:dyDescent="0.25">
      <c r="A138" s="228"/>
      <c r="B138" s="230"/>
      <c r="C138" s="12" t="s">
        <v>66</v>
      </c>
      <c r="D138" s="13">
        <f>D142+D146+D150</f>
        <v>170365.8</v>
      </c>
      <c r="E138" s="13">
        <f>E142+E146+E150</f>
        <v>159624.88</v>
      </c>
      <c r="F138" s="14">
        <f t="shared" si="5"/>
        <v>0.93695377828179138</v>
      </c>
    </row>
    <row r="139" spans="1:7" ht="31.5" customHeight="1" x14ac:dyDescent="0.25">
      <c r="A139" s="228"/>
      <c r="B139" s="230"/>
      <c r="C139" s="4" t="s">
        <v>17</v>
      </c>
      <c r="D139" s="13">
        <f>D143+D147+D152+D154</f>
        <v>7527.8</v>
      </c>
      <c r="E139" s="13">
        <f>E143+E147+E152+E154</f>
        <v>7527.78</v>
      </c>
      <c r="F139" s="14">
        <f t="shared" si="5"/>
        <v>0.99999734318127464</v>
      </c>
    </row>
    <row r="140" spans="1:7" ht="21" customHeight="1" x14ac:dyDescent="0.25">
      <c r="A140" s="195"/>
      <c r="B140" s="231"/>
      <c r="C140" s="4" t="s">
        <v>7</v>
      </c>
      <c r="D140" s="13">
        <f>D148</f>
        <v>31000</v>
      </c>
      <c r="E140" s="13">
        <f>E148</f>
        <v>39052.370000000003</v>
      </c>
      <c r="F140" s="14">
        <f t="shared" si="5"/>
        <v>1.2597538709677421</v>
      </c>
    </row>
    <row r="141" spans="1:7" ht="31.5" customHeight="1" x14ac:dyDescent="0.25">
      <c r="A141" s="195"/>
      <c r="B141" s="157" t="s">
        <v>4</v>
      </c>
      <c r="C141" s="139"/>
      <c r="D141" s="13">
        <f>SUM(D137:D140)</f>
        <v>222363.3</v>
      </c>
      <c r="E141" s="13">
        <f>SUM(E137:E140)</f>
        <v>219654.09</v>
      </c>
      <c r="F141" s="14">
        <f t="shared" si="5"/>
        <v>0.98781628982840253</v>
      </c>
    </row>
    <row r="142" spans="1:7" ht="31.5" customHeight="1" x14ac:dyDescent="0.25">
      <c r="A142" s="195"/>
      <c r="B142" s="208" t="s">
        <v>107</v>
      </c>
      <c r="C142" s="139" t="s">
        <v>66</v>
      </c>
      <c r="D142" s="129">
        <v>4941</v>
      </c>
      <c r="E142" s="129">
        <v>4559.95</v>
      </c>
      <c r="F142" s="130">
        <f t="shared" si="5"/>
        <v>0.92287998380894554</v>
      </c>
    </row>
    <row r="143" spans="1:7" ht="32.25" customHeight="1" x14ac:dyDescent="0.25">
      <c r="A143" s="195"/>
      <c r="B143" s="210"/>
      <c r="C143" s="139" t="s">
        <v>17</v>
      </c>
      <c r="D143" s="120">
        <v>450</v>
      </c>
      <c r="E143" s="120">
        <v>450</v>
      </c>
      <c r="F143" s="165">
        <f t="shared" si="5"/>
        <v>1</v>
      </c>
      <c r="G143" s="147"/>
    </row>
    <row r="144" spans="1:7" ht="69" customHeight="1" x14ac:dyDescent="0.25">
      <c r="A144" s="127"/>
      <c r="B144" s="26" t="s">
        <v>5</v>
      </c>
      <c r="C144" s="4"/>
      <c r="D144" s="13">
        <f>D142+D143</f>
        <v>5391</v>
      </c>
      <c r="E144" s="13">
        <f>E142+E143</f>
        <v>5009.95</v>
      </c>
      <c r="F144" s="14">
        <f t="shared" si="5"/>
        <v>0.92931738081988491</v>
      </c>
    </row>
    <row r="145" spans="1:7" ht="19.5" customHeight="1" x14ac:dyDescent="0.25">
      <c r="A145" s="200"/>
      <c r="B145" s="208" t="s">
        <v>44</v>
      </c>
      <c r="C145" s="4" t="s">
        <v>18</v>
      </c>
      <c r="D145" s="5">
        <v>2482.6999999999998</v>
      </c>
      <c r="E145" s="5">
        <v>2482.67</v>
      </c>
      <c r="F145" s="18">
        <f t="shared" si="5"/>
        <v>0.99998791638135909</v>
      </c>
    </row>
    <row r="146" spans="1:7" ht="30.75" customHeight="1" x14ac:dyDescent="0.25">
      <c r="A146" s="195"/>
      <c r="B146" s="209"/>
      <c r="C146" s="12" t="s">
        <v>66</v>
      </c>
      <c r="D146" s="5">
        <v>7077.8</v>
      </c>
      <c r="E146" s="5">
        <v>7077.78</v>
      </c>
      <c r="F146" s="18">
        <f t="shared" si="5"/>
        <v>0.99999717426318901</v>
      </c>
    </row>
    <row r="147" spans="1:7" ht="32.25" customHeight="1" x14ac:dyDescent="0.25">
      <c r="A147" s="195"/>
      <c r="B147" s="209"/>
      <c r="C147" s="4" t="s">
        <v>17</v>
      </c>
      <c r="D147" s="5">
        <v>7077.8</v>
      </c>
      <c r="E147" s="5">
        <v>7077.78</v>
      </c>
      <c r="F147" s="18">
        <f t="shared" si="5"/>
        <v>0.99999717426318901</v>
      </c>
    </row>
    <row r="148" spans="1:7" ht="18.75" customHeight="1" x14ac:dyDescent="0.25">
      <c r="A148" s="195"/>
      <c r="B148" s="210"/>
      <c r="C148" s="105" t="s">
        <v>7</v>
      </c>
      <c r="D148" s="107">
        <v>31000</v>
      </c>
      <c r="E148" s="107">
        <v>39052.370000000003</v>
      </c>
      <c r="F148" s="112">
        <f t="shared" si="5"/>
        <v>1.2597538709677421</v>
      </c>
    </row>
    <row r="149" spans="1:7" ht="18" customHeight="1" x14ac:dyDescent="0.25">
      <c r="A149" s="212"/>
      <c r="B149" s="128" t="s">
        <v>19</v>
      </c>
      <c r="C149" s="105"/>
      <c r="D149" s="107">
        <f>SUM(D145:D148)</f>
        <v>47638.3</v>
      </c>
      <c r="E149" s="107">
        <f>SUM(E145:E148)</f>
        <v>55690.600000000006</v>
      </c>
      <c r="F149" s="112">
        <f t="shared" si="5"/>
        <v>1.1690299611866923</v>
      </c>
    </row>
    <row r="150" spans="1:7" ht="75.75" customHeight="1" x14ac:dyDescent="0.25">
      <c r="A150" s="212"/>
      <c r="B150" s="126" t="s">
        <v>74</v>
      </c>
      <c r="C150" s="12" t="s">
        <v>66</v>
      </c>
      <c r="D150" s="5">
        <v>158347</v>
      </c>
      <c r="E150" s="5">
        <v>147987.15</v>
      </c>
      <c r="F150" s="166">
        <f t="shared" si="5"/>
        <v>0.93457501563022982</v>
      </c>
    </row>
    <row r="151" spans="1:7" ht="18" customHeight="1" x14ac:dyDescent="0.25">
      <c r="A151" s="195"/>
      <c r="B151" s="26" t="s">
        <v>8</v>
      </c>
      <c r="C151" s="4"/>
      <c r="D151" s="13">
        <f>D150</f>
        <v>158347</v>
      </c>
      <c r="E151" s="13">
        <f>E150</f>
        <v>147987.15</v>
      </c>
      <c r="F151" s="165">
        <f t="shared" si="5"/>
        <v>0.93457501563022982</v>
      </c>
    </row>
    <row r="152" spans="1:7" ht="46.5" customHeight="1" x14ac:dyDescent="0.25">
      <c r="A152" s="195"/>
      <c r="B152" s="24" t="s">
        <v>45</v>
      </c>
      <c r="C152" s="4" t="s">
        <v>17</v>
      </c>
      <c r="D152" s="13">
        <v>0</v>
      </c>
      <c r="E152" s="13">
        <v>0</v>
      </c>
      <c r="F152" s="31">
        <v>0</v>
      </c>
      <c r="G152" s="169"/>
    </row>
    <row r="153" spans="1:7" ht="18" customHeight="1" x14ac:dyDescent="0.25">
      <c r="A153" s="195"/>
      <c r="B153" s="24" t="s">
        <v>9</v>
      </c>
      <c r="C153" s="4"/>
      <c r="D153" s="13">
        <f>D152</f>
        <v>0</v>
      </c>
      <c r="E153" s="13">
        <f>E152</f>
        <v>0</v>
      </c>
      <c r="F153" s="31">
        <v>0</v>
      </c>
      <c r="G153" s="169"/>
    </row>
    <row r="154" spans="1:7" ht="61.5" customHeight="1" x14ac:dyDescent="0.25">
      <c r="A154" s="207"/>
      <c r="B154" s="36" t="s">
        <v>75</v>
      </c>
      <c r="C154" s="4" t="s">
        <v>17</v>
      </c>
      <c r="D154" s="13">
        <v>0</v>
      </c>
      <c r="E154" s="13">
        <v>0</v>
      </c>
      <c r="F154" s="38">
        <v>0</v>
      </c>
      <c r="G154" s="169"/>
    </row>
    <row r="155" spans="1:7" ht="18" customHeight="1" x14ac:dyDescent="0.25">
      <c r="A155" s="207"/>
      <c r="B155" s="24" t="s">
        <v>12</v>
      </c>
      <c r="C155" s="4"/>
      <c r="D155" s="13">
        <f>D154</f>
        <v>0</v>
      </c>
      <c r="E155" s="13">
        <f>E154</f>
        <v>0</v>
      </c>
      <c r="F155" s="38">
        <v>0</v>
      </c>
      <c r="G155" s="169"/>
    </row>
    <row r="156" spans="1:7" ht="62.25" customHeight="1" x14ac:dyDescent="0.25">
      <c r="A156" s="195"/>
      <c r="B156" s="26" t="s">
        <v>46</v>
      </c>
      <c r="C156" s="39" t="s">
        <v>18</v>
      </c>
      <c r="D156" s="5">
        <v>10987</v>
      </c>
      <c r="E156" s="5">
        <v>10966.39</v>
      </c>
      <c r="F156" s="54">
        <f t="shared" si="5"/>
        <v>0.99812414671884953</v>
      </c>
    </row>
    <row r="157" spans="1:7" ht="18" customHeight="1" x14ac:dyDescent="0.25">
      <c r="A157" s="127"/>
      <c r="B157" s="24" t="s">
        <v>13</v>
      </c>
      <c r="C157" s="4"/>
      <c r="D157" s="13">
        <f>D156</f>
        <v>10987</v>
      </c>
      <c r="E157" s="13">
        <f>E156</f>
        <v>10966.39</v>
      </c>
      <c r="F157" s="55">
        <f t="shared" si="5"/>
        <v>0.99812414671884953</v>
      </c>
    </row>
    <row r="158" spans="1:7" ht="30.75" customHeight="1" x14ac:dyDescent="0.25">
      <c r="A158" s="194">
        <v>10</v>
      </c>
      <c r="B158" s="229" t="s">
        <v>104</v>
      </c>
      <c r="C158" s="49" t="s">
        <v>66</v>
      </c>
      <c r="D158" s="50">
        <f>D162+D168+D176</f>
        <v>58252.43</v>
      </c>
      <c r="E158" s="50">
        <f>E162+E168+E176</f>
        <v>55819.12</v>
      </c>
      <c r="F158" s="51">
        <f t="shared" si="5"/>
        <v>0.95822818035230461</v>
      </c>
    </row>
    <row r="159" spans="1:7" ht="31.5" customHeight="1" x14ac:dyDescent="0.25">
      <c r="A159" s="207"/>
      <c r="B159" s="230"/>
      <c r="C159" s="52" t="s">
        <v>17</v>
      </c>
      <c r="D159" s="53">
        <f>D163+D169+D172+D174+D178</f>
        <v>13426.79</v>
      </c>
      <c r="E159" s="148">
        <f>E163+E169+E172+E174+E178</f>
        <v>13165.19</v>
      </c>
      <c r="F159" s="55">
        <f t="shared" si="5"/>
        <v>0.98051656427187728</v>
      </c>
    </row>
    <row r="160" spans="1:7" ht="21" customHeight="1" x14ac:dyDescent="0.25">
      <c r="A160" s="207"/>
      <c r="B160" s="134"/>
      <c r="C160" s="39" t="s">
        <v>7</v>
      </c>
      <c r="D160" s="137">
        <f>D164+D166+D170</f>
        <v>256152.86000000002</v>
      </c>
      <c r="E160" s="148">
        <f>E164+E166+E170</f>
        <v>203391.28</v>
      </c>
      <c r="F160" s="138">
        <f t="shared" si="5"/>
        <v>0.79402306888160445</v>
      </c>
    </row>
    <row r="161" spans="1:7" ht="43.5" customHeight="1" x14ac:dyDescent="0.25">
      <c r="A161" s="196"/>
      <c r="B161" s="157" t="s">
        <v>4</v>
      </c>
      <c r="C161" s="131"/>
      <c r="D161" s="132">
        <f>D158+D159+D160</f>
        <v>327832.08</v>
      </c>
      <c r="E161" s="148">
        <f>E158+E159+E160</f>
        <v>272375.58999999997</v>
      </c>
      <c r="F161" s="133">
        <f t="shared" si="5"/>
        <v>0.83083873304894373</v>
      </c>
    </row>
    <row r="162" spans="1:7" ht="28.5" customHeight="1" x14ac:dyDescent="0.25">
      <c r="A162" s="194"/>
      <c r="B162" s="208" t="s">
        <v>98</v>
      </c>
      <c r="C162" s="12" t="s">
        <v>66</v>
      </c>
      <c r="D162" s="5">
        <v>55260.53</v>
      </c>
      <c r="E162" s="5">
        <v>53257.23</v>
      </c>
      <c r="F162" s="119">
        <f t="shared" si="5"/>
        <v>0.96374808565896863</v>
      </c>
    </row>
    <row r="163" spans="1:7" ht="30" customHeight="1" x14ac:dyDescent="0.25">
      <c r="A163" s="207"/>
      <c r="B163" s="209"/>
      <c r="C163" s="4" t="s">
        <v>17</v>
      </c>
      <c r="D163" s="13">
        <v>5633.45</v>
      </c>
      <c r="E163" s="13">
        <v>5464.08</v>
      </c>
      <c r="F163" s="118">
        <f t="shared" si="5"/>
        <v>0.96993494217575382</v>
      </c>
    </row>
    <row r="164" spans="1:7" ht="17.25" customHeight="1" x14ac:dyDescent="0.25">
      <c r="A164" s="207"/>
      <c r="B164" s="210"/>
      <c r="C164" s="39" t="s">
        <v>7</v>
      </c>
      <c r="D164" s="40">
        <v>19926.47</v>
      </c>
      <c r="E164" s="40">
        <v>19926.47</v>
      </c>
      <c r="F164" s="201">
        <f t="shared" si="5"/>
        <v>1</v>
      </c>
    </row>
    <row r="165" spans="1:7" ht="18" customHeight="1" x14ac:dyDescent="0.25">
      <c r="A165" s="193"/>
      <c r="B165" s="26" t="s">
        <v>5</v>
      </c>
      <c r="C165" s="12"/>
      <c r="D165" s="5">
        <f>D162+D163+D164</f>
        <v>80820.45</v>
      </c>
      <c r="E165" s="5">
        <f>E162+E163+E164</f>
        <v>78647.78</v>
      </c>
      <c r="F165" s="119">
        <f t="shared" si="5"/>
        <v>0.9731173236476659</v>
      </c>
    </row>
    <row r="166" spans="1:7" ht="48" customHeight="1" x14ac:dyDescent="0.25">
      <c r="A166" s="193"/>
      <c r="B166" s="182" t="s">
        <v>99</v>
      </c>
      <c r="C166" s="185" t="s">
        <v>7</v>
      </c>
      <c r="D166" s="148">
        <v>25417.66</v>
      </c>
      <c r="E166" s="148">
        <v>25417.66</v>
      </c>
      <c r="F166" s="184">
        <f t="shared" ref="F166" si="6">E166/D166*100%</f>
        <v>1</v>
      </c>
      <c r="G166" s="169"/>
    </row>
    <row r="167" spans="1:7" ht="18" customHeight="1" x14ac:dyDescent="0.25">
      <c r="A167" s="207"/>
      <c r="B167" s="26" t="s">
        <v>6</v>
      </c>
      <c r="C167" s="4"/>
      <c r="D167" s="13">
        <f>D166</f>
        <v>25417.66</v>
      </c>
      <c r="E167" s="148">
        <f>E166</f>
        <v>25417.66</v>
      </c>
      <c r="F167" s="124">
        <f t="shared" si="5"/>
        <v>1</v>
      </c>
    </row>
    <row r="168" spans="1:7" ht="29.25" customHeight="1" x14ac:dyDescent="0.25">
      <c r="A168" s="207"/>
      <c r="B168" s="208" t="s">
        <v>100</v>
      </c>
      <c r="C168" s="4" t="s">
        <v>66</v>
      </c>
      <c r="D168" s="13">
        <v>2561.9</v>
      </c>
      <c r="E168" s="13">
        <v>2561.89</v>
      </c>
      <c r="F168" s="74">
        <f t="shared" si="5"/>
        <v>0.99999609664701972</v>
      </c>
    </row>
    <row r="169" spans="1:7" ht="32.25" customHeight="1" x14ac:dyDescent="0.25">
      <c r="A169" s="193"/>
      <c r="B169" s="209"/>
      <c r="C169" s="4" t="s">
        <v>17</v>
      </c>
      <c r="D169" s="13">
        <v>137.68</v>
      </c>
      <c r="E169" s="13">
        <v>137.68</v>
      </c>
      <c r="F169" s="74">
        <f t="shared" si="5"/>
        <v>1</v>
      </c>
    </row>
    <row r="170" spans="1:7" ht="21.75" customHeight="1" x14ac:dyDescent="0.25">
      <c r="A170" s="193"/>
      <c r="B170" s="210"/>
      <c r="C170" s="39" t="s">
        <v>7</v>
      </c>
      <c r="D170" s="37">
        <v>210808.73</v>
      </c>
      <c r="E170" s="37">
        <v>158047.15</v>
      </c>
      <c r="F170" s="172">
        <f t="shared" si="5"/>
        <v>0.74971823984708785</v>
      </c>
    </row>
    <row r="171" spans="1:7" ht="18" customHeight="1" x14ac:dyDescent="0.25">
      <c r="A171" s="193"/>
      <c r="B171" s="26" t="s">
        <v>8</v>
      </c>
      <c r="C171" s="4"/>
      <c r="D171" s="13">
        <f>D168+D169+D170</f>
        <v>213508.31</v>
      </c>
      <c r="E171" s="13">
        <f>E168+E169+E170</f>
        <v>160746.72</v>
      </c>
      <c r="F171" s="74">
        <f t="shared" si="5"/>
        <v>0.75288273322944665</v>
      </c>
    </row>
    <row r="172" spans="1:7" ht="61.5" customHeight="1" x14ac:dyDescent="0.25">
      <c r="A172" s="195"/>
      <c r="B172" s="26" t="s">
        <v>101</v>
      </c>
      <c r="C172" s="4" t="s">
        <v>17</v>
      </c>
      <c r="D172" s="13">
        <v>7563.43</v>
      </c>
      <c r="E172" s="13">
        <v>7563.43</v>
      </c>
      <c r="F172" s="124">
        <f t="shared" si="5"/>
        <v>1</v>
      </c>
    </row>
    <row r="173" spans="1:7" ht="18" customHeight="1" x14ac:dyDescent="0.25">
      <c r="A173" s="195"/>
      <c r="B173" s="26" t="s">
        <v>9</v>
      </c>
      <c r="C173" s="4"/>
      <c r="D173" s="13">
        <f>D172</f>
        <v>7563.43</v>
      </c>
      <c r="E173" s="13">
        <f>E172</f>
        <v>7563.43</v>
      </c>
      <c r="F173" s="124">
        <f t="shared" si="5"/>
        <v>1</v>
      </c>
    </row>
    <row r="174" spans="1:7" ht="45.75" customHeight="1" x14ac:dyDescent="0.25">
      <c r="A174" s="195"/>
      <c r="B174" s="26" t="s">
        <v>102</v>
      </c>
      <c r="C174" s="4" t="s">
        <v>17</v>
      </c>
      <c r="D174" s="5">
        <v>0</v>
      </c>
      <c r="E174" s="5">
        <v>0</v>
      </c>
      <c r="F174" s="97">
        <v>0</v>
      </c>
      <c r="G174" s="169"/>
    </row>
    <row r="175" spans="1:7" ht="18" customHeight="1" x14ac:dyDescent="0.25">
      <c r="A175" s="193"/>
      <c r="B175" s="26" t="s">
        <v>11</v>
      </c>
      <c r="C175" s="4"/>
      <c r="D175" s="13">
        <f>D174</f>
        <v>0</v>
      </c>
      <c r="E175" s="13">
        <f>E174</f>
        <v>0</v>
      </c>
      <c r="F175" s="96">
        <v>0</v>
      </c>
      <c r="G175" s="169"/>
    </row>
    <row r="176" spans="1:7" ht="21.75" customHeight="1" x14ac:dyDescent="0.25">
      <c r="A176" s="207"/>
      <c r="B176" s="232" t="s">
        <v>103</v>
      </c>
      <c r="C176" s="222" t="s">
        <v>66</v>
      </c>
      <c r="D176" s="216">
        <v>430</v>
      </c>
      <c r="E176" s="216">
        <v>0</v>
      </c>
      <c r="F176" s="218">
        <f>E176/D176*100%</f>
        <v>0</v>
      </c>
    </row>
    <row r="177" spans="1:7" ht="8.25" customHeight="1" x14ac:dyDescent="0.25">
      <c r="A177" s="207"/>
      <c r="B177" s="234"/>
      <c r="C177" s="223"/>
      <c r="D177" s="217"/>
      <c r="E177" s="217"/>
      <c r="F177" s="219"/>
    </row>
    <row r="178" spans="1:7" ht="31.5" customHeight="1" x14ac:dyDescent="0.25">
      <c r="A178" s="195"/>
      <c r="B178" s="233"/>
      <c r="C178" s="94" t="s">
        <v>17</v>
      </c>
      <c r="D178" s="98">
        <v>92.23</v>
      </c>
      <c r="E178" s="98">
        <v>0</v>
      </c>
      <c r="F178" s="205">
        <v>0</v>
      </c>
      <c r="G178" s="169"/>
    </row>
    <row r="179" spans="1:7" ht="18" customHeight="1" x14ac:dyDescent="0.25">
      <c r="A179" s="127"/>
      <c r="B179" s="111" t="s">
        <v>13</v>
      </c>
      <c r="C179" s="12"/>
      <c r="D179" s="5">
        <f>D176+D177+D178</f>
        <v>522.23</v>
      </c>
      <c r="E179" s="5">
        <f>E176+E177+E178</f>
        <v>0</v>
      </c>
      <c r="F179" s="202">
        <f t="shared" si="5"/>
        <v>0</v>
      </c>
    </row>
    <row r="180" spans="1:7" ht="31.5" customHeight="1" x14ac:dyDescent="0.25">
      <c r="A180" s="206">
        <v>11</v>
      </c>
      <c r="B180" s="229" t="s">
        <v>80</v>
      </c>
      <c r="C180" s="57" t="s">
        <v>17</v>
      </c>
      <c r="D180" s="5">
        <f>D183+D185++D187+D189</f>
        <v>7675.5499999999993</v>
      </c>
      <c r="E180" s="5">
        <f>E187+E189</f>
        <v>7675.5499999999993</v>
      </c>
      <c r="F180" s="123">
        <f t="shared" si="5"/>
        <v>1</v>
      </c>
    </row>
    <row r="181" spans="1:7" ht="21" customHeight="1" x14ac:dyDescent="0.25">
      <c r="A181" s="207"/>
      <c r="B181" s="231"/>
      <c r="C181" s="57" t="s">
        <v>7</v>
      </c>
      <c r="D181" s="13">
        <f>D190</f>
        <v>679000</v>
      </c>
      <c r="E181" s="13">
        <f>E190</f>
        <v>679000</v>
      </c>
      <c r="F181" s="124">
        <f t="shared" si="5"/>
        <v>1</v>
      </c>
    </row>
    <row r="182" spans="1:7" ht="30" customHeight="1" x14ac:dyDescent="0.25">
      <c r="A182" s="196"/>
      <c r="B182" s="157" t="s">
        <v>4</v>
      </c>
      <c r="C182" s="154"/>
      <c r="D182" s="148">
        <f>D180+D181</f>
        <v>686675.55</v>
      </c>
      <c r="E182" s="148">
        <f>E180+E181</f>
        <v>686675.55</v>
      </c>
      <c r="F182" s="163">
        <f t="shared" si="5"/>
        <v>1</v>
      </c>
    </row>
    <row r="183" spans="1:7" ht="61.5" customHeight="1" x14ac:dyDescent="0.25">
      <c r="A183" s="194"/>
      <c r="B183" s="8" t="s">
        <v>47</v>
      </c>
      <c r="C183" s="4" t="s">
        <v>17</v>
      </c>
      <c r="D183" s="5">
        <v>0</v>
      </c>
      <c r="E183" s="5">
        <v>0</v>
      </c>
      <c r="F183" s="31">
        <v>0</v>
      </c>
      <c r="G183" s="169"/>
    </row>
    <row r="184" spans="1:7" ht="18" customHeight="1" x14ac:dyDescent="0.25">
      <c r="A184" s="193"/>
      <c r="B184" s="24" t="s">
        <v>5</v>
      </c>
      <c r="C184" s="4"/>
      <c r="D184" s="13">
        <f>D183</f>
        <v>0</v>
      </c>
      <c r="E184" s="13">
        <f>E183</f>
        <v>0</v>
      </c>
      <c r="F184" s="22">
        <v>0</v>
      </c>
      <c r="G184" s="169"/>
    </row>
    <row r="185" spans="1:7" ht="47.25" customHeight="1" x14ac:dyDescent="0.25">
      <c r="A185" s="193"/>
      <c r="B185" s="8" t="s">
        <v>48</v>
      </c>
      <c r="C185" s="4" t="s">
        <v>17</v>
      </c>
      <c r="D185" s="5">
        <v>0</v>
      </c>
      <c r="E185" s="5">
        <v>0</v>
      </c>
      <c r="F185" s="31">
        <v>0</v>
      </c>
      <c r="G185" s="169"/>
    </row>
    <row r="186" spans="1:7" ht="18" customHeight="1" x14ac:dyDescent="0.25">
      <c r="A186" s="195"/>
      <c r="B186" s="24" t="s">
        <v>6</v>
      </c>
      <c r="C186" s="4"/>
      <c r="D186" s="13">
        <f>D185</f>
        <v>0</v>
      </c>
      <c r="E186" s="13">
        <f>E185</f>
        <v>0</v>
      </c>
      <c r="F186" s="22">
        <v>0</v>
      </c>
      <c r="G186" s="169"/>
    </row>
    <row r="187" spans="1:7" ht="61.5" customHeight="1" x14ac:dyDescent="0.25">
      <c r="A187" s="195"/>
      <c r="B187" s="29" t="s">
        <v>49</v>
      </c>
      <c r="C187" s="4" t="s">
        <v>17</v>
      </c>
      <c r="D187" s="5">
        <v>6958.65</v>
      </c>
      <c r="E187" s="5">
        <v>6958.65</v>
      </c>
      <c r="F187" s="123">
        <f>E187/D187*100%</f>
        <v>1</v>
      </c>
    </row>
    <row r="188" spans="1:7" ht="18" customHeight="1" x14ac:dyDescent="0.25">
      <c r="A188" s="195"/>
      <c r="B188" s="24" t="s">
        <v>8</v>
      </c>
      <c r="C188" s="4"/>
      <c r="D188" s="13">
        <f>D187</f>
        <v>6958.65</v>
      </c>
      <c r="E188" s="13">
        <f>E187</f>
        <v>6958.65</v>
      </c>
      <c r="F188" s="124">
        <f t="shared" si="5"/>
        <v>1</v>
      </c>
    </row>
    <row r="189" spans="1:7" ht="39" customHeight="1" x14ac:dyDescent="0.25">
      <c r="A189" s="195"/>
      <c r="B189" s="222" t="s">
        <v>94</v>
      </c>
      <c r="C189" s="4" t="s">
        <v>17</v>
      </c>
      <c r="D189" s="13">
        <v>716.9</v>
      </c>
      <c r="E189" s="13">
        <v>716.9</v>
      </c>
      <c r="F189" s="165">
        <f t="shared" si="5"/>
        <v>1</v>
      </c>
    </row>
    <row r="190" spans="1:7" ht="37.5" customHeight="1" x14ac:dyDescent="0.25">
      <c r="A190" s="195"/>
      <c r="B190" s="223"/>
      <c r="C190" s="4" t="s">
        <v>7</v>
      </c>
      <c r="D190" s="5">
        <v>679000</v>
      </c>
      <c r="E190" s="5">
        <v>679000</v>
      </c>
      <c r="F190" s="123">
        <f t="shared" si="5"/>
        <v>1</v>
      </c>
    </row>
    <row r="191" spans="1:7" ht="18" customHeight="1" x14ac:dyDescent="0.25">
      <c r="A191" s="127"/>
      <c r="B191" s="32" t="s">
        <v>9</v>
      </c>
      <c r="C191" s="4"/>
      <c r="D191" s="13">
        <f>D189+D190</f>
        <v>679716.9</v>
      </c>
      <c r="E191" s="13">
        <f>E189+E190</f>
        <v>679716.9</v>
      </c>
      <c r="F191" s="124">
        <f t="shared" si="5"/>
        <v>1</v>
      </c>
    </row>
    <row r="192" spans="1:7" ht="18" customHeight="1" x14ac:dyDescent="0.25">
      <c r="A192" s="206">
        <v>12</v>
      </c>
      <c r="B192" s="236" t="s">
        <v>50</v>
      </c>
      <c r="C192" s="185" t="s">
        <v>18</v>
      </c>
      <c r="D192" s="148">
        <f>D203</f>
        <v>3571.39</v>
      </c>
      <c r="E192" s="148">
        <f>E203</f>
        <v>0</v>
      </c>
      <c r="F192" s="184">
        <f t="shared" si="5"/>
        <v>0</v>
      </c>
    </row>
    <row r="193" spans="1:6" ht="29.25" customHeight="1" x14ac:dyDescent="0.25">
      <c r="A193" s="207"/>
      <c r="B193" s="237"/>
      <c r="C193" s="4" t="s">
        <v>66</v>
      </c>
      <c r="D193" s="13">
        <f>D196</f>
        <v>19413</v>
      </c>
      <c r="E193" s="13">
        <f>E196</f>
        <v>18708.96</v>
      </c>
      <c r="F193" s="14">
        <f t="shared" si="5"/>
        <v>0.96373358059032599</v>
      </c>
    </row>
    <row r="194" spans="1:6" ht="31.5" customHeight="1" x14ac:dyDescent="0.25">
      <c r="A194" s="193"/>
      <c r="B194" s="238"/>
      <c r="C194" s="161" t="s">
        <v>17</v>
      </c>
      <c r="D194" s="153">
        <f>D197+D199+D201+D204</f>
        <v>1083699.0900000001</v>
      </c>
      <c r="E194" s="153">
        <f>E197+E199+E201+E204</f>
        <v>1065802.02</v>
      </c>
      <c r="F194" s="163">
        <f t="shared" si="5"/>
        <v>0.98348520344332846</v>
      </c>
    </row>
    <row r="195" spans="1:6" ht="31.5" customHeight="1" x14ac:dyDescent="0.25">
      <c r="A195" s="193"/>
      <c r="B195" s="72" t="s">
        <v>4</v>
      </c>
      <c r="C195" s="33"/>
      <c r="D195" s="76">
        <f>D192+D193+D194</f>
        <v>1106683.48</v>
      </c>
      <c r="E195" s="148">
        <f>E192+E193+E194</f>
        <v>1084510.98</v>
      </c>
      <c r="F195" s="77">
        <f t="shared" si="5"/>
        <v>0.97996491282222808</v>
      </c>
    </row>
    <row r="196" spans="1:6" ht="30" customHeight="1" x14ac:dyDescent="0.25">
      <c r="A196" s="193"/>
      <c r="B196" s="235" t="s">
        <v>51</v>
      </c>
      <c r="C196" s="75" t="s">
        <v>66</v>
      </c>
      <c r="D196" s="76">
        <v>19413</v>
      </c>
      <c r="E196" s="76">
        <v>18708.96</v>
      </c>
      <c r="F196" s="77">
        <f t="shared" si="5"/>
        <v>0.96373358059032599</v>
      </c>
    </row>
    <row r="197" spans="1:6" ht="31.5" customHeight="1" x14ac:dyDescent="0.25">
      <c r="A197" s="193"/>
      <c r="B197" s="235"/>
      <c r="C197" s="4" t="s">
        <v>17</v>
      </c>
      <c r="D197" s="13">
        <v>166232.29999999999</v>
      </c>
      <c r="E197" s="13">
        <v>164276.20000000001</v>
      </c>
      <c r="F197" s="14">
        <f t="shared" si="5"/>
        <v>0.98823273214652041</v>
      </c>
    </row>
    <row r="198" spans="1:6" ht="18" customHeight="1" x14ac:dyDescent="0.25">
      <c r="A198" s="193"/>
      <c r="B198" s="26" t="s">
        <v>5</v>
      </c>
      <c r="C198" s="4"/>
      <c r="D198" s="45">
        <f>D196+D197</f>
        <v>185645.3</v>
      </c>
      <c r="E198" s="45">
        <f>E196+E197</f>
        <v>182985.16</v>
      </c>
      <c r="F198" s="46">
        <f t="shared" si="5"/>
        <v>0.98567084650136583</v>
      </c>
    </row>
    <row r="199" spans="1:6" ht="63.75" customHeight="1" x14ac:dyDescent="0.25">
      <c r="A199" s="193"/>
      <c r="B199" s="17" t="s">
        <v>70</v>
      </c>
      <c r="C199" s="4" t="s">
        <v>17</v>
      </c>
      <c r="D199" s="13">
        <v>380.9</v>
      </c>
      <c r="E199" s="13">
        <v>380.9</v>
      </c>
      <c r="F199" s="14">
        <f t="shared" si="5"/>
        <v>1</v>
      </c>
    </row>
    <row r="200" spans="1:6" ht="18" customHeight="1" x14ac:dyDescent="0.25">
      <c r="A200" s="196"/>
      <c r="B200" s="26" t="s">
        <v>8</v>
      </c>
      <c r="C200" s="4"/>
      <c r="D200" s="13">
        <f>D199</f>
        <v>380.9</v>
      </c>
      <c r="E200" s="13">
        <f>E199</f>
        <v>380.9</v>
      </c>
      <c r="F200" s="14">
        <f t="shared" si="5"/>
        <v>1</v>
      </c>
    </row>
    <row r="201" spans="1:6" ht="48" customHeight="1" x14ac:dyDescent="0.25">
      <c r="A201" s="194"/>
      <c r="B201" s="17" t="s">
        <v>52</v>
      </c>
      <c r="C201" s="4" t="s">
        <v>17</v>
      </c>
      <c r="D201" s="13">
        <v>5194.3599999999997</v>
      </c>
      <c r="E201" s="13">
        <v>0</v>
      </c>
      <c r="F201" s="202">
        <f>E201/D201*100%</f>
        <v>0</v>
      </c>
    </row>
    <row r="202" spans="1:6" ht="18" customHeight="1" x14ac:dyDescent="0.25">
      <c r="A202" s="193"/>
      <c r="B202" s="26" t="s">
        <v>9</v>
      </c>
      <c r="C202" s="4"/>
      <c r="D202" s="13">
        <f>D201</f>
        <v>5194.3599999999997</v>
      </c>
      <c r="E202" s="13">
        <f>E201</f>
        <v>0</v>
      </c>
      <c r="F202" s="202">
        <f>E202/D202*100%</f>
        <v>0</v>
      </c>
    </row>
    <row r="203" spans="1:6" ht="18" customHeight="1" x14ac:dyDescent="0.25">
      <c r="A203" s="193"/>
      <c r="B203" s="222" t="s">
        <v>81</v>
      </c>
      <c r="C203" s="185" t="s">
        <v>18</v>
      </c>
      <c r="D203" s="148">
        <v>3571.39</v>
      </c>
      <c r="E203" s="148">
        <v>0</v>
      </c>
      <c r="F203" s="202">
        <f>E203/D203*100%</f>
        <v>0</v>
      </c>
    </row>
    <row r="204" spans="1:6" ht="48" customHeight="1" x14ac:dyDescent="0.25">
      <c r="A204" s="193"/>
      <c r="B204" s="223"/>
      <c r="C204" s="4" t="s">
        <v>17</v>
      </c>
      <c r="D204" s="13">
        <v>911891.53</v>
      </c>
      <c r="E204" s="13">
        <v>901144.92</v>
      </c>
      <c r="F204" s="14">
        <f t="shared" si="5"/>
        <v>0.98821503474212558</v>
      </c>
    </row>
    <row r="205" spans="1:6" ht="18" customHeight="1" x14ac:dyDescent="0.25">
      <c r="A205" s="196"/>
      <c r="B205" s="26" t="s">
        <v>10</v>
      </c>
      <c r="C205" s="4"/>
      <c r="D205" s="13">
        <f>D203+D204</f>
        <v>915462.92</v>
      </c>
      <c r="E205" s="13">
        <f>E204</f>
        <v>901144.92</v>
      </c>
      <c r="F205" s="14">
        <f t="shared" si="5"/>
        <v>0.98435982530018806</v>
      </c>
    </row>
    <row r="206" spans="1:6" ht="20.25" customHeight="1" x14ac:dyDescent="0.25">
      <c r="A206" s="194">
        <v>13</v>
      </c>
      <c r="B206" s="239" t="s">
        <v>84</v>
      </c>
      <c r="C206" s="4" t="s">
        <v>18</v>
      </c>
      <c r="D206" s="13">
        <f>D219</f>
        <v>2544</v>
      </c>
      <c r="E206" s="13">
        <f>E219</f>
        <v>1187.31</v>
      </c>
      <c r="F206" s="165">
        <f t="shared" si="5"/>
        <v>0.46670990566037734</v>
      </c>
    </row>
    <row r="207" spans="1:6" ht="30" customHeight="1" x14ac:dyDescent="0.25">
      <c r="A207" s="193"/>
      <c r="B207" s="239"/>
      <c r="C207" s="122" t="s">
        <v>66</v>
      </c>
      <c r="D207" s="121">
        <f>D214</f>
        <v>10654.59</v>
      </c>
      <c r="E207" s="121">
        <f>E214</f>
        <v>2718.64</v>
      </c>
      <c r="F207" s="184">
        <f t="shared" si="5"/>
        <v>0.25516139053684844</v>
      </c>
    </row>
    <row r="208" spans="1:6" ht="32.25" customHeight="1" x14ac:dyDescent="0.25">
      <c r="A208" s="193"/>
      <c r="B208" s="239"/>
      <c r="C208" s="4" t="s">
        <v>17</v>
      </c>
      <c r="D208" s="13">
        <f>D210+D212+D215+D217+D221+D223</f>
        <v>110521.18</v>
      </c>
      <c r="E208" s="13">
        <f>E210+E212+E215+E217+E221+E223</f>
        <v>103820.19</v>
      </c>
      <c r="F208" s="14">
        <f t="shared" si="5"/>
        <v>0.93936917792589625</v>
      </c>
    </row>
    <row r="209" spans="1:8" ht="31.5" customHeight="1" x14ac:dyDescent="0.25">
      <c r="A209" s="193"/>
      <c r="B209" s="69" t="s">
        <v>4</v>
      </c>
      <c r="C209" s="15"/>
      <c r="D209" s="13">
        <f>D206+D207+D208</f>
        <v>123719.76999999999</v>
      </c>
      <c r="E209" s="13">
        <f>E206+E207+E208</f>
        <v>107726.14</v>
      </c>
      <c r="F209" s="14">
        <f t="shared" si="5"/>
        <v>0.87072696627224577</v>
      </c>
    </row>
    <row r="210" spans="1:8" ht="74.25" customHeight="1" x14ac:dyDescent="0.25">
      <c r="A210" s="193"/>
      <c r="B210" s="69" t="s">
        <v>53</v>
      </c>
      <c r="C210" s="4" t="s">
        <v>17</v>
      </c>
      <c r="D210" s="13">
        <v>66413</v>
      </c>
      <c r="E210" s="13">
        <v>60971.86</v>
      </c>
      <c r="F210" s="14">
        <f>E210/D210*100%</f>
        <v>0.91807116076671735</v>
      </c>
    </row>
    <row r="211" spans="1:8" ht="18" customHeight="1" x14ac:dyDescent="0.25">
      <c r="A211" s="193"/>
      <c r="B211" s="73" t="s">
        <v>5</v>
      </c>
      <c r="C211" s="33"/>
      <c r="D211" s="13">
        <f>D210</f>
        <v>66413</v>
      </c>
      <c r="E211" s="13">
        <f>E210</f>
        <v>60971.86</v>
      </c>
      <c r="F211" s="14">
        <f>E211/D211*100%</f>
        <v>0.91807116076671735</v>
      </c>
    </row>
    <row r="212" spans="1:8" ht="47.45" customHeight="1" x14ac:dyDescent="0.25">
      <c r="A212" s="193"/>
      <c r="B212" s="72" t="s">
        <v>71</v>
      </c>
      <c r="C212" s="4" t="s">
        <v>17</v>
      </c>
      <c r="D212" s="13">
        <v>0</v>
      </c>
      <c r="E212" s="13">
        <v>0</v>
      </c>
      <c r="F212" s="22">
        <v>0</v>
      </c>
      <c r="G212" s="176"/>
    </row>
    <row r="213" spans="1:8" ht="18" customHeight="1" x14ac:dyDescent="0.25">
      <c r="A213" s="193"/>
      <c r="B213" s="26" t="s">
        <v>6</v>
      </c>
      <c r="C213" s="75"/>
      <c r="D213" s="76">
        <f>D212</f>
        <v>0</v>
      </c>
      <c r="E213" s="76">
        <f>E212</f>
        <v>0</v>
      </c>
      <c r="F213" s="10">
        <v>0</v>
      </c>
      <c r="G213" s="170"/>
    </row>
    <row r="214" spans="1:8" ht="30.75" customHeight="1" x14ac:dyDescent="0.25">
      <c r="A214" s="193"/>
      <c r="B214" s="208" t="s">
        <v>111</v>
      </c>
      <c r="C214" s="122" t="s">
        <v>66</v>
      </c>
      <c r="D214" s="121">
        <v>10654.59</v>
      </c>
      <c r="E214" s="121">
        <v>2718.64</v>
      </c>
      <c r="F214" s="6">
        <f>E214/D214*100%</f>
        <v>0.25516139053684844</v>
      </c>
      <c r="G214" s="170"/>
    </row>
    <row r="215" spans="1:8" ht="32.25" customHeight="1" x14ac:dyDescent="0.25">
      <c r="A215" s="193"/>
      <c r="B215" s="210"/>
      <c r="C215" s="104" t="s">
        <v>17</v>
      </c>
      <c r="D215" s="76">
        <v>1691.43</v>
      </c>
      <c r="E215" s="76">
        <v>431.58</v>
      </c>
      <c r="F215" s="6">
        <f>E215/D215*100%</f>
        <v>0.25515687909047374</v>
      </c>
      <c r="G215" s="170"/>
    </row>
    <row r="216" spans="1:8" ht="18" customHeight="1" x14ac:dyDescent="0.3">
      <c r="A216" s="207"/>
      <c r="B216" s="150" t="s">
        <v>8</v>
      </c>
      <c r="C216" s="136"/>
      <c r="D216" s="135">
        <f>D214+D215</f>
        <v>12346.02</v>
      </c>
      <c r="E216" s="144">
        <f>E214+E215</f>
        <v>3150.22</v>
      </c>
      <c r="F216" s="6">
        <f>E216/D216*100%</f>
        <v>0.25516077245946467</v>
      </c>
      <c r="G216" s="170"/>
      <c r="H216" s="171"/>
    </row>
    <row r="217" spans="1:8" ht="48" customHeight="1" x14ac:dyDescent="0.25">
      <c r="A217" s="207"/>
      <c r="B217" s="72" t="s">
        <v>54</v>
      </c>
      <c r="C217" s="4" t="s">
        <v>17</v>
      </c>
      <c r="D217" s="13">
        <v>42416.75</v>
      </c>
      <c r="E217" s="13">
        <v>42416.75</v>
      </c>
      <c r="F217" s="14">
        <f t="shared" si="5"/>
        <v>1</v>
      </c>
    </row>
    <row r="218" spans="1:8" ht="18" customHeight="1" x14ac:dyDescent="0.25">
      <c r="A218" s="127"/>
      <c r="B218" s="26" t="s">
        <v>9</v>
      </c>
      <c r="C218" s="15"/>
      <c r="D218" s="13">
        <f>D217</f>
        <v>42416.75</v>
      </c>
      <c r="E218" s="13">
        <f>E217</f>
        <v>42416.75</v>
      </c>
      <c r="F218" s="14">
        <f t="shared" si="5"/>
        <v>1</v>
      </c>
    </row>
    <row r="219" spans="1:8" ht="45.75" customHeight="1" x14ac:dyDescent="0.25">
      <c r="A219" s="200"/>
      <c r="B219" s="111" t="s">
        <v>55</v>
      </c>
      <c r="C219" s="4" t="s">
        <v>18</v>
      </c>
      <c r="D219" s="13">
        <v>2544</v>
      </c>
      <c r="E219" s="84">
        <v>1187.31</v>
      </c>
      <c r="F219" s="165">
        <f t="shared" si="5"/>
        <v>0.46670990566037734</v>
      </c>
    </row>
    <row r="220" spans="1:8" ht="18" customHeight="1" x14ac:dyDescent="0.25">
      <c r="A220" s="195"/>
      <c r="B220" s="26" t="s">
        <v>10</v>
      </c>
      <c r="C220" s="4"/>
      <c r="D220" s="13">
        <f>D219</f>
        <v>2544</v>
      </c>
      <c r="E220" s="13">
        <f>E219</f>
        <v>1187.31</v>
      </c>
      <c r="F220" s="165">
        <f t="shared" si="5"/>
        <v>0.46670990566037734</v>
      </c>
    </row>
    <row r="221" spans="1:8" ht="45.75" customHeight="1" x14ac:dyDescent="0.25">
      <c r="A221" s="195"/>
      <c r="B221" s="72" t="s">
        <v>56</v>
      </c>
      <c r="C221" s="4" t="s">
        <v>17</v>
      </c>
      <c r="D221" s="13">
        <v>0</v>
      </c>
      <c r="E221" s="13">
        <v>0</v>
      </c>
      <c r="F221" s="22">
        <v>0</v>
      </c>
      <c r="G221" s="175"/>
    </row>
    <row r="222" spans="1:8" ht="18" customHeight="1" x14ac:dyDescent="0.25">
      <c r="A222" s="212"/>
      <c r="B222" s="26" t="s">
        <v>11</v>
      </c>
      <c r="C222" s="4"/>
      <c r="D222" s="13">
        <v>0</v>
      </c>
      <c r="E222" s="13">
        <v>0</v>
      </c>
      <c r="F222" s="22">
        <v>0</v>
      </c>
      <c r="G222" s="176"/>
    </row>
    <row r="223" spans="1:8" ht="63" customHeight="1" x14ac:dyDescent="0.25">
      <c r="A223" s="212"/>
      <c r="B223" s="106" t="s">
        <v>97</v>
      </c>
      <c r="C223" s="39" t="s">
        <v>17</v>
      </c>
      <c r="D223" s="37">
        <v>0</v>
      </c>
      <c r="E223" s="37">
        <v>0</v>
      </c>
      <c r="F223" s="38">
        <v>0</v>
      </c>
      <c r="G223" s="176"/>
    </row>
    <row r="224" spans="1:8" ht="18" customHeight="1" x14ac:dyDescent="0.25">
      <c r="A224" s="127"/>
      <c r="B224" s="26" t="s">
        <v>12</v>
      </c>
      <c r="C224" s="39"/>
      <c r="D224" s="37">
        <f>D223</f>
        <v>0</v>
      </c>
      <c r="E224" s="37">
        <f>E223</f>
        <v>0</v>
      </c>
      <c r="F224" s="164">
        <v>0</v>
      </c>
      <c r="G224" s="176"/>
    </row>
    <row r="225" spans="1:7" ht="31.5" customHeight="1" x14ac:dyDescent="0.25">
      <c r="A225" s="194">
        <v>14</v>
      </c>
      <c r="B225" s="229" t="s">
        <v>78</v>
      </c>
      <c r="C225" s="4" t="s">
        <v>66</v>
      </c>
      <c r="D225" s="13">
        <f>D228+D231</f>
        <v>465856.82999999996</v>
      </c>
      <c r="E225" s="13">
        <f>E228+E231</f>
        <v>404671.54</v>
      </c>
      <c r="F225" s="14">
        <f>E225/D225*100%</f>
        <v>0.86866074282950845</v>
      </c>
    </row>
    <row r="226" spans="1:7" ht="31.5" customHeight="1" x14ac:dyDescent="0.25">
      <c r="A226" s="193"/>
      <c r="B226" s="231"/>
      <c r="C226" s="4" t="s">
        <v>17</v>
      </c>
      <c r="D226" s="13">
        <f>D229+D232+D234</f>
        <v>909355.93</v>
      </c>
      <c r="E226" s="13">
        <f>E229+E232+E234</f>
        <v>898100.80999999994</v>
      </c>
      <c r="F226" s="14">
        <f t="shared" si="5"/>
        <v>0.98762297618711292</v>
      </c>
    </row>
    <row r="227" spans="1:7" ht="31.5" customHeight="1" x14ac:dyDescent="0.25">
      <c r="A227" s="193"/>
      <c r="B227" s="69" t="s">
        <v>4</v>
      </c>
      <c r="C227" s="4"/>
      <c r="D227" s="13">
        <f>D225+D226</f>
        <v>1375212.76</v>
      </c>
      <c r="E227" s="13">
        <f>E225+E226</f>
        <v>1302772.3499999999</v>
      </c>
      <c r="F227" s="14">
        <f t="shared" si="5"/>
        <v>0.94732421621800533</v>
      </c>
    </row>
    <row r="228" spans="1:7" ht="31.5" customHeight="1" x14ac:dyDescent="0.25">
      <c r="A228" s="193"/>
      <c r="B228" s="208" t="s">
        <v>106</v>
      </c>
      <c r="C228" s="48" t="s">
        <v>66</v>
      </c>
      <c r="D228" s="13">
        <v>223624.83</v>
      </c>
      <c r="E228" s="13">
        <v>165122.54999999999</v>
      </c>
      <c r="F228" s="14">
        <f t="shared" si="5"/>
        <v>0.73839094701603569</v>
      </c>
    </row>
    <row r="229" spans="1:7" ht="32.25" customHeight="1" x14ac:dyDescent="0.25">
      <c r="A229" s="193"/>
      <c r="B229" s="210"/>
      <c r="C229" s="47" t="s">
        <v>17</v>
      </c>
      <c r="D229" s="13">
        <v>45416.04</v>
      </c>
      <c r="E229" s="13">
        <v>35823.5</v>
      </c>
      <c r="F229" s="14">
        <f t="shared" si="5"/>
        <v>0.78878519571499406</v>
      </c>
    </row>
    <row r="230" spans="1:7" ht="18" customHeight="1" x14ac:dyDescent="0.25">
      <c r="A230" s="193"/>
      <c r="B230" s="26" t="s">
        <v>5</v>
      </c>
      <c r="C230" s="75"/>
      <c r="D230" s="76">
        <f>D228+D229</f>
        <v>269040.87</v>
      </c>
      <c r="E230" s="76">
        <f>E228+E229</f>
        <v>200946.05</v>
      </c>
      <c r="F230" s="6">
        <f t="shared" si="5"/>
        <v>0.7468978597935696</v>
      </c>
    </row>
    <row r="231" spans="1:7" ht="31.5" customHeight="1" x14ac:dyDescent="0.25">
      <c r="A231" s="193"/>
      <c r="B231" s="240" t="s">
        <v>57</v>
      </c>
      <c r="C231" s="75" t="s">
        <v>66</v>
      </c>
      <c r="D231" s="76">
        <v>242232</v>
      </c>
      <c r="E231" s="76">
        <v>239548.99</v>
      </c>
      <c r="F231" s="124">
        <f t="shared" si="5"/>
        <v>0.98892380032365668</v>
      </c>
    </row>
    <row r="232" spans="1:7" ht="32.25" customHeight="1" x14ac:dyDescent="0.25">
      <c r="A232" s="193"/>
      <c r="B232" s="240"/>
      <c r="C232" s="75" t="s">
        <v>17</v>
      </c>
      <c r="D232" s="76">
        <v>792280.86</v>
      </c>
      <c r="E232" s="76">
        <v>791428.07</v>
      </c>
      <c r="F232" s="77">
        <f t="shared" si="5"/>
        <v>0.99892362665431544</v>
      </c>
    </row>
    <row r="233" spans="1:7" ht="18" customHeight="1" x14ac:dyDescent="0.25">
      <c r="A233" s="193"/>
      <c r="B233" s="26" t="s">
        <v>6</v>
      </c>
      <c r="C233" s="15"/>
      <c r="D233" s="13">
        <f>D231+D232</f>
        <v>1034512.86</v>
      </c>
      <c r="E233" s="13">
        <f>E231+E232</f>
        <v>1030977.0599999999</v>
      </c>
      <c r="F233" s="14">
        <f t="shared" si="5"/>
        <v>0.9965821594523242</v>
      </c>
    </row>
    <row r="234" spans="1:7" ht="51.75" customHeight="1" x14ac:dyDescent="0.25">
      <c r="A234" s="193"/>
      <c r="B234" s="150" t="s">
        <v>58</v>
      </c>
      <c r="C234" s="4" t="s">
        <v>17</v>
      </c>
      <c r="D234" s="13">
        <v>71659.03</v>
      </c>
      <c r="E234" s="13">
        <v>70849.240000000005</v>
      </c>
      <c r="F234" s="18">
        <f t="shared" si="5"/>
        <v>0.98869940048030247</v>
      </c>
    </row>
    <row r="235" spans="1:7" ht="55.5" customHeight="1" x14ac:dyDescent="0.25">
      <c r="A235" s="196"/>
      <c r="B235" s="108" t="s">
        <v>10</v>
      </c>
      <c r="C235" s="15"/>
      <c r="D235" s="148">
        <f>D234</f>
        <v>71659.03</v>
      </c>
      <c r="E235" s="148">
        <f>E234</f>
        <v>70849.240000000005</v>
      </c>
      <c r="F235" s="163">
        <f t="shared" si="5"/>
        <v>0.98869940048030247</v>
      </c>
    </row>
    <row r="236" spans="1:7" ht="19.5" customHeight="1" x14ac:dyDescent="0.25">
      <c r="A236" s="206">
        <v>15</v>
      </c>
      <c r="B236" s="229" t="s">
        <v>59</v>
      </c>
      <c r="C236" s="39" t="s">
        <v>18</v>
      </c>
      <c r="D236" s="40">
        <f>D243</f>
        <v>4051.18</v>
      </c>
      <c r="E236" s="40">
        <f>E243</f>
        <v>4049.69</v>
      </c>
      <c r="F236" s="123">
        <f t="shared" si="5"/>
        <v>0.99963220592518731</v>
      </c>
    </row>
    <row r="237" spans="1:7" ht="30.75" customHeight="1" x14ac:dyDescent="0.25">
      <c r="A237" s="207"/>
      <c r="B237" s="230"/>
      <c r="C237" s="151" t="s">
        <v>69</v>
      </c>
      <c r="D237" s="153">
        <f>D240+D244</f>
        <v>30580.7</v>
      </c>
      <c r="E237" s="153">
        <f>E240+E244</f>
        <v>23834.949999999997</v>
      </c>
      <c r="F237" s="162">
        <f t="shared" ref="F237:F287" si="7">E237/D237*100%</f>
        <v>0.77941152426203442</v>
      </c>
    </row>
    <row r="238" spans="1:7" ht="31.5" customHeight="1" x14ac:dyDescent="0.25">
      <c r="A238" s="195"/>
      <c r="B238" s="231"/>
      <c r="C238" s="16" t="s">
        <v>17</v>
      </c>
      <c r="D238" s="13">
        <f>D241+D245</f>
        <v>209144.8</v>
      </c>
      <c r="E238" s="13">
        <f>E241+E245</f>
        <v>206159.61000000002</v>
      </c>
      <c r="F238" s="14">
        <f t="shared" si="7"/>
        <v>0.98572668314010214</v>
      </c>
    </row>
    <row r="239" spans="1:7" ht="29.25" customHeight="1" x14ac:dyDescent="0.25">
      <c r="A239" s="195"/>
      <c r="B239" s="43" t="s">
        <v>4</v>
      </c>
      <c r="C239" s="34"/>
      <c r="D239" s="13">
        <f>D236+D237+D238</f>
        <v>243776.68</v>
      </c>
      <c r="E239" s="13">
        <f>E236+E237+E238</f>
        <v>234044.25</v>
      </c>
      <c r="F239" s="14">
        <f t="shared" si="7"/>
        <v>0.9600764519395375</v>
      </c>
    </row>
    <row r="240" spans="1:7" ht="31.5" customHeight="1" x14ac:dyDescent="0.25">
      <c r="A240" s="195"/>
      <c r="B240" s="222" t="s">
        <v>105</v>
      </c>
      <c r="C240" s="105" t="s">
        <v>69</v>
      </c>
      <c r="D240" s="65">
        <v>3993</v>
      </c>
      <c r="E240" s="65">
        <v>3991.17</v>
      </c>
      <c r="F240" s="165">
        <f t="shared" si="7"/>
        <v>0.99954169797145009</v>
      </c>
      <c r="G240" s="147"/>
    </row>
    <row r="241" spans="1:7" ht="88.5" customHeight="1" x14ac:dyDescent="0.25">
      <c r="A241" s="195"/>
      <c r="B241" s="223"/>
      <c r="C241" s="4" t="s">
        <v>17</v>
      </c>
      <c r="D241" s="13">
        <v>180041</v>
      </c>
      <c r="E241" s="13">
        <v>180040.92</v>
      </c>
      <c r="F241" s="83">
        <f t="shared" si="7"/>
        <v>0.99999955565676713</v>
      </c>
    </row>
    <row r="242" spans="1:7" ht="18" customHeight="1" x14ac:dyDescent="0.25">
      <c r="A242" s="195"/>
      <c r="B242" s="17" t="s">
        <v>5</v>
      </c>
      <c r="C242" s="34"/>
      <c r="D242" s="13">
        <f>D240+D241</f>
        <v>184034</v>
      </c>
      <c r="E242" s="13">
        <f>E240+E241</f>
        <v>184032.09000000003</v>
      </c>
      <c r="F242" s="14">
        <f t="shared" si="7"/>
        <v>0.99998962148298698</v>
      </c>
    </row>
    <row r="243" spans="1:7" ht="18.75" customHeight="1" x14ac:dyDescent="0.25">
      <c r="A243" s="195"/>
      <c r="B243" s="208" t="s">
        <v>60</v>
      </c>
      <c r="C243" s="39" t="s">
        <v>18</v>
      </c>
      <c r="D243" s="37">
        <v>4051.18</v>
      </c>
      <c r="E243" s="37">
        <v>4049.69</v>
      </c>
      <c r="F243" s="124">
        <f t="shared" si="7"/>
        <v>0.99963220592518731</v>
      </c>
    </row>
    <row r="244" spans="1:7" ht="30" customHeight="1" x14ac:dyDescent="0.25">
      <c r="A244" s="195"/>
      <c r="B244" s="209"/>
      <c r="C244" s="4" t="s">
        <v>66</v>
      </c>
      <c r="D244" s="13">
        <v>26587.7</v>
      </c>
      <c r="E244" s="13">
        <v>19843.78</v>
      </c>
      <c r="F244" s="124">
        <f t="shared" si="7"/>
        <v>0.74635188451802892</v>
      </c>
    </row>
    <row r="245" spans="1:7" ht="32.25" customHeight="1" x14ac:dyDescent="0.25">
      <c r="A245" s="195"/>
      <c r="B245" s="210"/>
      <c r="C245" s="4" t="s">
        <v>17</v>
      </c>
      <c r="D245" s="13">
        <v>29103.8</v>
      </c>
      <c r="E245" s="13">
        <v>26118.69</v>
      </c>
      <c r="F245" s="14">
        <f t="shared" si="7"/>
        <v>0.8974322940646926</v>
      </c>
    </row>
    <row r="246" spans="1:7" ht="18" customHeight="1" x14ac:dyDescent="0.25">
      <c r="A246" s="127"/>
      <c r="B246" s="24" t="s">
        <v>6</v>
      </c>
      <c r="C246" s="34"/>
      <c r="D246" s="76">
        <f>D243+D244+D245</f>
        <v>59742.68</v>
      </c>
      <c r="E246" s="76">
        <f>E243+E244+E245</f>
        <v>50012.159999999996</v>
      </c>
      <c r="F246" s="77">
        <f t="shared" si="7"/>
        <v>0.83712615503690158</v>
      </c>
    </row>
    <row r="247" spans="1:7" ht="29.25" customHeight="1" x14ac:dyDescent="0.25">
      <c r="A247" s="194">
        <v>16</v>
      </c>
      <c r="B247" s="229" t="s">
        <v>85</v>
      </c>
      <c r="C247" s="154" t="s">
        <v>69</v>
      </c>
      <c r="D247" s="148">
        <f>D252</f>
        <v>4940</v>
      </c>
      <c r="E247" s="148">
        <f>E252</f>
        <v>4921.3599999999997</v>
      </c>
      <c r="F247" s="163">
        <f t="shared" si="7"/>
        <v>0.99622672064777318</v>
      </c>
    </row>
    <row r="248" spans="1:7" ht="30.75" customHeight="1" x14ac:dyDescent="0.25">
      <c r="A248" s="193"/>
      <c r="B248" s="231"/>
      <c r="C248" s="161" t="s">
        <v>17</v>
      </c>
      <c r="D248" s="153">
        <f>D250</f>
        <v>0</v>
      </c>
      <c r="E248" s="183">
        <f>E250</f>
        <v>0</v>
      </c>
      <c r="F248" s="164">
        <v>0</v>
      </c>
      <c r="G248" s="176"/>
    </row>
    <row r="249" spans="1:7" ht="31.5" customHeight="1" x14ac:dyDescent="0.25">
      <c r="A249" s="193"/>
      <c r="B249" s="157" t="s">
        <v>4</v>
      </c>
      <c r="C249" s="34"/>
      <c r="D249" s="13">
        <f>D247+D248</f>
        <v>4940</v>
      </c>
      <c r="E249" s="148">
        <f>E247+E248</f>
        <v>4921.3599999999997</v>
      </c>
      <c r="F249" s="14">
        <f>E249/D249*100%</f>
        <v>0.99622672064777318</v>
      </c>
    </row>
    <row r="250" spans="1:7" ht="48.75" customHeight="1" x14ac:dyDescent="0.25">
      <c r="A250" s="193"/>
      <c r="B250" s="150" t="s">
        <v>112</v>
      </c>
      <c r="C250" s="4" t="s">
        <v>17</v>
      </c>
      <c r="D250" s="13">
        <v>0</v>
      </c>
      <c r="E250" s="13">
        <v>0</v>
      </c>
      <c r="F250" s="22">
        <v>0</v>
      </c>
      <c r="G250" s="176"/>
    </row>
    <row r="251" spans="1:7" ht="17.25" customHeight="1" x14ac:dyDescent="0.25">
      <c r="A251" s="193"/>
      <c r="B251" s="150" t="s">
        <v>5</v>
      </c>
      <c r="C251" s="4"/>
      <c r="D251" s="13">
        <f>D250</f>
        <v>0</v>
      </c>
      <c r="E251" s="13">
        <f>E250</f>
        <v>0</v>
      </c>
      <c r="F251" s="22">
        <v>0</v>
      </c>
      <c r="G251" s="176"/>
    </row>
    <row r="252" spans="1:7" ht="46.5" customHeight="1" x14ac:dyDescent="0.25">
      <c r="A252" s="195"/>
      <c r="B252" s="208" t="s">
        <v>95</v>
      </c>
      <c r="C252" s="254" t="s">
        <v>69</v>
      </c>
      <c r="D252" s="216">
        <v>4940</v>
      </c>
      <c r="E252" s="216">
        <v>4921.3599999999997</v>
      </c>
      <c r="F252" s="253">
        <f t="shared" si="7"/>
        <v>0.99622672064777318</v>
      </c>
    </row>
    <row r="253" spans="1:7" ht="19.5" customHeight="1" x14ac:dyDescent="0.25">
      <c r="A253" s="195"/>
      <c r="B253" s="209"/>
      <c r="C253" s="254"/>
      <c r="D253" s="217"/>
      <c r="E253" s="217"/>
      <c r="F253" s="253" t="e">
        <f t="shared" si="7"/>
        <v>#DIV/0!</v>
      </c>
    </row>
    <row r="254" spans="1:7" ht="18" customHeight="1" x14ac:dyDescent="0.25">
      <c r="A254" s="127"/>
      <c r="B254" s="199" t="s">
        <v>6</v>
      </c>
      <c r="C254" s="94"/>
      <c r="D254" s="13">
        <f>D252</f>
        <v>4940</v>
      </c>
      <c r="E254" s="148">
        <f>E252</f>
        <v>4921.3599999999997</v>
      </c>
      <c r="F254" s="14">
        <f t="shared" si="7"/>
        <v>0.99622672064777318</v>
      </c>
    </row>
    <row r="255" spans="1:7" ht="33" customHeight="1" x14ac:dyDescent="0.25">
      <c r="A255" s="194">
        <v>17</v>
      </c>
      <c r="B255" s="236" t="s">
        <v>125</v>
      </c>
      <c r="C255" s="141" t="s">
        <v>69</v>
      </c>
      <c r="D255" s="143">
        <f>D259+D262+D265+D269</f>
        <v>348075.33999999997</v>
      </c>
      <c r="E255" s="191">
        <f>E259+E262+E265+E269</f>
        <v>347882.99000000005</v>
      </c>
      <c r="F255" s="146">
        <f t="shared" si="7"/>
        <v>0.99944738975188552</v>
      </c>
    </row>
    <row r="256" spans="1:7" ht="35.25" customHeight="1" x14ac:dyDescent="0.25">
      <c r="A256" s="193"/>
      <c r="B256" s="237"/>
      <c r="C256" s="141" t="s">
        <v>17</v>
      </c>
      <c r="D256" s="143">
        <f>D260+D263+D266</f>
        <v>1899850.0400000003</v>
      </c>
      <c r="E256" s="191">
        <f>E260+E263+E266</f>
        <v>1792960.9500000002</v>
      </c>
      <c r="F256" s="146">
        <f t="shared" si="7"/>
        <v>0.94373814366948661</v>
      </c>
    </row>
    <row r="257" spans="1:6" ht="23.25" customHeight="1" x14ac:dyDescent="0.25">
      <c r="A257" s="193"/>
      <c r="B257" s="238"/>
      <c r="C257" s="39" t="s">
        <v>7</v>
      </c>
      <c r="D257" s="144">
        <f>D267</f>
        <v>435223.09</v>
      </c>
      <c r="E257" s="148">
        <f>E267</f>
        <v>114821.67</v>
      </c>
      <c r="F257" s="145">
        <f t="shared" si="7"/>
        <v>0.26382256051718211</v>
      </c>
    </row>
    <row r="258" spans="1:6" ht="31.5" customHeight="1" x14ac:dyDescent="0.25">
      <c r="A258" s="193"/>
      <c r="B258" s="69" t="s">
        <v>4</v>
      </c>
      <c r="C258" s="34"/>
      <c r="D258" s="13">
        <f>D255+D256+D257</f>
        <v>2683148.4700000002</v>
      </c>
      <c r="E258" s="13">
        <f>E255+E256+E257</f>
        <v>2255665.6100000003</v>
      </c>
      <c r="F258" s="60">
        <f t="shared" si="7"/>
        <v>0.84067864123821678</v>
      </c>
    </row>
    <row r="259" spans="1:6" ht="31.9" customHeight="1" x14ac:dyDescent="0.25">
      <c r="A259" s="193"/>
      <c r="B259" s="222" t="s">
        <v>121</v>
      </c>
      <c r="C259" s="4" t="s">
        <v>69</v>
      </c>
      <c r="D259" s="13">
        <v>329265.3</v>
      </c>
      <c r="E259" s="76">
        <v>329150.09000000003</v>
      </c>
      <c r="F259" s="66">
        <f t="shared" si="7"/>
        <v>0.99965009978275887</v>
      </c>
    </row>
    <row r="260" spans="1:6" ht="33" customHeight="1" x14ac:dyDescent="0.25">
      <c r="A260" s="193"/>
      <c r="B260" s="223"/>
      <c r="C260" s="12" t="s">
        <v>17</v>
      </c>
      <c r="D260" s="13">
        <v>356306.89</v>
      </c>
      <c r="E260" s="13">
        <v>308902.34000000003</v>
      </c>
      <c r="F260" s="14">
        <f t="shared" si="7"/>
        <v>0.86695584247613067</v>
      </c>
    </row>
    <row r="261" spans="1:6" ht="18" customHeight="1" x14ac:dyDescent="0.25">
      <c r="A261" s="193"/>
      <c r="B261" s="17" t="s">
        <v>5</v>
      </c>
      <c r="C261" s="56"/>
      <c r="D261" s="13">
        <f>D259+D260</f>
        <v>685572.19</v>
      </c>
      <c r="E261" s="13">
        <f>E259+E260</f>
        <v>638052.43000000005</v>
      </c>
      <c r="F261" s="14">
        <f t="shared" si="7"/>
        <v>0.93068598654796675</v>
      </c>
    </row>
    <row r="262" spans="1:6" ht="33.75" customHeight="1" x14ac:dyDescent="0.25">
      <c r="A262" s="193"/>
      <c r="B262" s="222" t="s">
        <v>122</v>
      </c>
      <c r="C262" s="188" t="s">
        <v>69</v>
      </c>
      <c r="D262" s="148">
        <v>13257.73</v>
      </c>
      <c r="E262" s="148">
        <v>13180.7</v>
      </c>
      <c r="F262" s="187">
        <f t="shared" si="7"/>
        <v>0.99418980474032892</v>
      </c>
    </row>
    <row r="263" spans="1:6" ht="33" customHeight="1" x14ac:dyDescent="0.25">
      <c r="A263" s="207"/>
      <c r="B263" s="223"/>
      <c r="C263" s="56" t="s">
        <v>17</v>
      </c>
      <c r="D263" s="13">
        <v>1542604.56</v>
      </c>
      <c r="E263" s="13">
        <v>1483289.58</v>
      </c>
      <c r="F263" s="14">
        <f t="shared" si="7"/>
        <v>0.96154881066862663</v>
      </c>
    </row>
    <row r="264" spans="1:6" ht="18" customHeight="1" x14ac:dyDescent="0.25">
      <c r="A264" s="207"/>
      <c r="B264" s="17" t="s">
        <v>6</v>
      </c>
      <c r="C264" s="33"/>
      <c r="D264" s="76">
        <f>D262+D263</f>
        <v>1555862.29</v>
      </c>
      <c r="E264" s="148">
        <f>E262+E263</f>
        <v>1496470.28</v>
      </c>
      <c r="F264" s="77">
        <f t="shared" si="7"/>
        <v>0.96182694935038238</v>
      </c>
    </row>
    <row r="265" spans="1:6" ht="33.75" customHeight="1" x14ac:dyDescent="0.25">
      <c r="A265" s="193"/>
      <c r="B265" s="235" t="s">
        <v>123</v>
      </c>
      <c r="C265" s="75" t="s">
        <v>69</v>
      </c>
      <c r="D265" s="76">
        <v>4844.3100000000004</v>
      </c>
      <c r="E265" s="25">
        <v>4844.3100000000004</v>
      </c>
      <c r="F265" s="165">
        <f t="shared" si="7"/>
        <v>1</v>
      </c>
    </row>
    <row r="266" spans="1:6" ht="33" customHeight="1" x14ac:dyDescent="0.25">
      <c r="A266" s="195"/>
      <c r="B266" s="235"/>
      <c r="C266" s="154" t="s">
        <v>17</v>
      </c>
      <c r="D266" s="148">
        <v>938.59</v>
      </c>
      <c r="E266" s="149">
        <v>769.03</v>
      </c>
      <c r="F266" s="165">
        <f t="shared" si="7"/>
        <v>0.81934604033710134</v>
      </c>
    </row>
    <row r="267" spans="1:6" ht="24.75" customHeight="1" x14ac:dyDescent="0.25">
      <c r="A267" s="212"/>
      <c r="B267" s="235"/>
      <c r="C267" s="75" t="s">
        <v>7</v>
      </c>
      <c r="D267" s="76">
        <v>435223.09</v>
      </c>
      <c r="E267" s="76">
        <v>114821.67</v>
      </c>
      <c r="F267" s="124">
        <f t="shared" si="7"/>
        <v>0.26382256051718211</v>
      </c>
    </row>
    <row r="268" spans="1:6" ht="18" customHeight="1" x14ac:dyDescent="0.25">
      <c r="A268" s="212"/>
      <c r="B268" s="17" t="s">
        <v>8</v>
      </c>
      <c r="C268" s="33"/>
      <c r="D268" s="13">
        <f>D265+D266+D267</f>
        <v>441005.99000000005</v>
      </c>
      <c r="E268" s="76">
        <f>E265+E266+E267</f>
        <v>120435.01</v>
      </c>
      <c r="F268" s="124">
        <f t="shared" si="7"/>
        <v>0.2730915514322152</v>
      </c>
    </row>
    <row r="269" spans="1:6" ht="47.25" customHeight="1" x14ac:dyDescent="0.25">
      <c r="A269" s="195"/>
      <c r="B269" s="142" t="s">
        <v>124</v>
      </c>
      <c r="C269" s="122" t="s">
        <v>69</v>
      </c>
      <c r="D269" s="121">
        <v>708</v>
      </c>
      <c r="E269" s="121">
        <v>707.89</v>
      </c>
      <c r="F269" s="124">
        <f t="shared" si="7"/>
        <v>0.99984463276836155</v>
      </c>
    </row>
    <row r="270" spans="1:6" ht="23.25" customHeight="1" x14ac:dyDescent="0.25">
      <c r="A270" s="127"/>
      <c r="B270" s="150" t="s">
        <v>10</v>
      </c>
      <c r="C270" s="33"/>
      <c r="D270" s="121">
        <f>D269</f>
        <v>708</v>
      </c>
      <c r="E270" s="144">
        <f>E269</f>
        <v>707.89</v>
      </c>
      <c r="F270" s="124">
        <f t="shared" si="7"/>
        <v>0.99984463276836155</v>
      </c>
    </row>
    <row r="271" spans="1:6" ht="20.25" customHeight="1" x14ac:dyDescent="0.25">
      <c r="A271" s="194">
        <v>18</v>
      </c>
      <c r="B271" s="236" t="s">
        <v>61</v>
      </c>
      <c r="C271" s="94" t="s">
        <v>18</v>
      </c>
      <c r="D271" s="95">
        <f>D276</f>
        <v>44430.3</v>
      </c>
      <c r="E271" s="148">
        <f>E276</f>
        <v>44430.3</v>
      </c>
      <c r="F271" s="124">
        <f t="shared" si="7"/>
        <v>1</v>
      </c>
    </row>
    <row r="272" spans="1:6" ht="33" customHeight="1" x14ac:dyDescent="0.25">
      <c r="A272" s="193"/>
      <c r="B272" s="230"/>
      <c r="C272" s="4" t="s">
        <v>69</v>
      </c>
      <c r="D272" s="13">
        <f>D277+D280</f>
        <v>355598.21</v>
      </c>
      <c r="E272" s="148">
        <f>E277+E280</f>
        <v>355598.21</v>
      </c>
      <c r="F272" s="124">
        <f t="shared" si="7"/>
        <v>1</v>
      </c>
    </row>
    <row r="273" spans="1:7" ht="31.5" customHeight="1" x14ac:dyDescent="0.25">
      <c r="A273" s="193"/>
      <c r="B273" s="237"/>
      <c r="C273" s="4" t="s">
        <v>17</v>
      </c>
      <c r="D273" s="13">
        <f>D278+D281+D284+D286</f>
        <v>662930.21000000008</v>
      </c>
      <c r="E273" s="148">
        <f>E278+E281+E284+E286</f>
        <v>661311.16999999993</v>
      </c>
      <c r="F273" s="14">
        <f t="shared" si="7"/>
        <v>0.99755775196909469</v>
      </c>
    </row>
    <row r="274" spans="1:7" ht="20.25" customHeight="1" x14ac:dyDescent="0.25">
      <c r="A274" s="127"/>
      <c r="B274" s="238"/>
      <c r="C274" s="4" t="s">
        <v>7</v>
      </c>
      <c r="D274" s="13">
        <f>D282</f>
        <v>60000</v>
      </c>
      <c r="E274" s="25">
        <f>E282</f>
        <v>60000</v>
      </c>
      <c r="F274" s="202">
        <f t="shared" si="7"/>
        <v>1</v>
      </c>
    </row>
    <row r="275" spans="1:7" ht="29.25" customHeight="1" x14ac:dyDescent="0.25">
      <c r="A275" s="200"/>
      <c r="B275" s="69" t="s">
        <v>4</v>
      </c>
      <c r="C275" s="33"/>
      <c r="D275" s="13">
        <f>D271+D272+D273+D274</f>
        <v>1122958.7200000002</v>
      </c>
      <c r="E275" s="13">
        <f>E271+E272+E273+E274</f>
        <v>1121339.68</v>
      </c>
      <c r="F275" s="14">
        <f t="shared" si="7"/>
        <v>0.99855823729655857</v>
      </c>
    </row>
    <row r="276" spans="1:7" ht="18.75" customHeight="1" x14ac:dyDescent="0.25">
      <c r="A276" s="195"/>
      <c r="B276" s="224" t="s">
        <v>82</v>
      </c>
      <c r="C276" s="94" t="s">
        <v>18</v>
      </c>
      <c r="D276" s="95">
        <v>44430.3</v>
      </c>
      <c r="E276" s="95">
        <v>44430.3</v>
      </c>
      <c r="F276" s="124">
        <f t="shared" si="7"/>
        <v>1</v>
      </c>
    </row>
    <row r="277" spans="1:7" ht="30.75" customHeight="1" x14ac:dyDescent="0.25">
      <c r="A277" s="195"/>
      <c r="B277" s="225"/>
      <c r="C277" s="94" t="s">
        <v>69</v>
      </c>
      <c r="D277" s="95">
        <v>115797.82</v>
      </c>
      <c r="E277" s="95">
        <v>115797.82</v>
      </c>
      <c r="F277" s="124">
        <f t="shared" si="7"/>
        <v>1</v>
      </c>
    </row>
    <row r="278" spans="1:7" ht="32.25" customHeight="1" x14ac:dyDescent="0.25">
      <c r="A278" s="195"/>
      <c r="B278" s="226"/>
      <c r="C278" s="12" t="s">
        <v>17</v>
      </c>
      <c r="D278" s="13">
        <v>9394.8799999999992</v>
      </c>
      <c r="E278" s="13">
        <v>9394.8799999999992</v>
      </c>
      <c r="F278" s="124">
        <f t="shared" si="7"/>
        <v>1</v>
      </c>
    </row>
    <row r="279" spans="1:7" ht="18" customHeight="1" x14ac:dyDescent="0.25">
      <c r="A279" s="195"/>
      <c r="B279" s="17" t="s">
        <v>6</v>
      </c>
      <c r="C279" s="33"/>
      <c r="D279" s="13">
        <f>D276+D277+D278</f>
        <v>169623</v>
      </c>
      <c r="E279" s="13">
        <f>E276+E277+E278</f>
        <v>169623</v>
      </c>
      <c r="F279" s="124">
        <f t="shared" si="7"/>
        <v>1</v>
      </c>
    </row>
    <row r="280" spans="1:7" ht="29.25" customHeight="1" x14ac:dyDescent="0.25">
      <c r="A280" s="195"/>
      <c r="B280" s="232" t="s">
        <v>62</v>
      </c>
      <c r="C280" s="4" t="s">
        <v>69</v>
      </c>
      <c r="D280" s="13">
        <v>239800.39</v>
      </c>
      <c r="E280" s="13">
        <v>239800.39</v>
      </c>
      <c r="F280" s="202">
        <f t="shared" si="7"/>
        <v>1</v>
      </c>
    </row>
    <row r="281" spans="1:7" ht="30" customHeight="1" x14ac:dyDescent="0.25">
      <c r="A281" s="195"/>
      <c r="B281" s="234"/>
      <c r="C281" s="12" t="s">
        <v>17</v>
      </c>
      <c r="D281" s="13">
        <v>637531.63</v>
      </c>
      <c r="E281" s="13">
        <v>637340.31999999995</v>
      </c>
      <c r="F281" s="14">
        <f t="shared" si="7"/>
        <v>0.99969992077098979</v>
      </c>
    </row>
    <row r="282" spans="1:7" ht="18.75" customHeight="1" x14ac:dyDescent="0.25">
      <c r="A282" s="195"/>
      <c r="B282" s="234"/>
      <c r="C282" s="4" t="s">
        <v>7</v>
      </c>
      <c r="D282" s="13">
        <v>60000</v>
      </c>
      <c r="E282" s="82">
        <v>60000</v>
      </c>
      <c r="F282" s="202">
        <f t="shared" si="7"/>
        <v>1</v>
      </c>
    </row>
    <row r="283" spans="1:7" ht="18" customHeight="1" x14ac:dyDescent="0.25">
      <c r="A283" s="195"/>
      <c r="B283" s="17" t="s">
        <v>8</v>
      </c>
      <c r="C283" s="33"/>
      <c r="D283" s="13">
        <f>D280+D281+D282</f>
        <v>937332.02</v>
      </c>
      <c r="E283" s="13">
        <f>E280+E281+E282</f>
        <v>937140.71</v>
      </c>
      <c r="F283" s="14">
        <f t="shared" si="7"/>
        <v>0.99979589942953184</v>
      </c>
    </row>
    <row r="284" spans="1:7" ht="63" customHeight="1" x14ac:dyDescent="0.25">
      <c r="A284" s="195"/>
      <c r="B284" s="190" t="s">
        <v>88</v>
      </c>
      <c r="C284" s="189" t="s">
        <v>17</v>
      </c>
      <c r="D284" s="148">
        <v>377.3</v>
      </c>
      <c r="E284" s="148">
        <v>30.23</v>
      </c>
      <c r="F284" s="187">
        <f>E284/D284*100%</f>
        <v>8.0121918897429104E-2</v>
      </c>
    </row>
    <row r="285" spans="1:7" ht="18" customHeight="1" x14ac:dyDescent="0.25">
      <c r="A285" s="195"/>
      <c r="B285" s="26" t="s">
        <v>10</v>
      </c>
      <c r="C285" s="33"/>
      <c r="D285" s="37">
        <f>D284</f>
        <v>377.3</v>
      </c>
      <c r="E285" s="37">
        <f>E284</f>
        <v>30.23</v>
      </c>
      <c r="F285" s="187">
        <f t="shared" si="7"/>
        <v>8.0121918897429104E-2</v>
      </c>
    </row>
    <row r="286" spans="1:7" ht="46.5" customHeight="1" x14ac:dyDescent="0.25">
      <c r="A286" s="195"/>
      <c r="B286" s="26" t="s">
        <v>63</v>
      </c>
      <c r="C286" s="35" t="s">
        <v>17</v>
      </c>
      <c r="D286" s="13">
        <v>15626.4</v>
      </c>
      <c r="E286" s="13">
        <v>14545.74</v>
      </c>
      <c r="F286" s="14">
        <f>E286/D286*100%</f>
        <v>0.93084395638150819</v>
      </c>
    </row>
    <row r="287" spans="1:7" ht="18" customHeight="1" x14ac:dyDescent="0.25">
      <c r="A287" s="127"/>
      <c r="B287" s="24" t="s">
        <v>12</v>
      </c>
      <c r="C287" s="33"/>
      <c r="D287" s="76">
        <f>D286</f>
        <v>15626.4</v>
      </c>
      <c r="E287" s="76">
        <f>E286</f>
        <v>14545.74</v>
      </c>
      <c r="F287" s="77">
        <f t="shared" si="7"/>
        <v>0.93084395638150819</v>
      </c>
    </row>
    <row r="288" spans="1:7" ht="31.5" customHeight="1" x14ac:dyDescent="0.25">
      <c r="A288" s="194">
        <v>19</v>
      </c>
      <c r="B288" s="204" t="s">
        <v>64</v>
      </c>
      <c r="C288" s="75" t="s">
        <v>17</v>
      </c>
      <c r="D288" s="76">
        <f>D290+D292</f>
        <v>0</v>
      </c>
      <c r="E288" s="76">
        <f>E290+E292</f>
        <v>0</v>
      </c>
      <c r="F288" s="164">
        <v>0</v>
      </c>
      <c r="G288" s="176"/>
    </row>
    <row r="289" spans="1:7" ht="30" customHeight="1" x14ac:dyDescent="0.25">
      <c r="A289" s="193"/>
      <c r="B289" s="198" t="s">
        <v>4</v>
      </c>
      <c r="C289" s="33"/>
      <c r="D289" s="13">
        <f>D288</f>
        <v>0</v>
      </c>
      <c r="E289" s="13">
        <f>E288</f>
        <v>0</v>
      </c>
      <c r="F289" s="164">
        <v>0</v>
      </c>
      <c r="G289" s="176"/>
    </row>
    <row r="290" spans="1:7" ht="62.25" customHeight="1" x14ac:dyDescent="0.25">
      <c r="A290" s="193"/>
      <c r="B290" s="197" t="s">
        <v>72</v>
      </c>
      <c r="C290" s="4" t="s">
        <v>17</v>
      </c>
      <c r="D290" s="59">
        <v>0</v>
      </c>
      <c r="E290" s="25">
        <v>0</v>
      </c>
      <c r="F290" s="96">
        <v>0</v>
      </c>
      <c r="G290" s="176"/>
    </row>
    <row r="291" spans="1:7" ht="18" customHeight="1" x14ac:dyDescent="0.25">
      <c r="A291" s="207"/>
      <c r="B291" s="17" t="s">
        <v>5</v>
      </c>
      <c r="C291" s="33"/>
      <c r="D291" s="59">
        <f>D290</f>
        <v>0</v>
      </c>
      <c r="E291" s="25">
        <f>E290</f>
        <v>0</v>
      </c>
      <c r="F291" s="96">
        <v>0</v>
      </c>
      <c r="G291" s="192"/>
    </row>
    <row r="292" spans="1:7" ht="60" customHeight="1" x14ac:dyDescent="0.25">
      <c r="A292" s="207"/>
      <c r="B292" s="199" t="s">
        <v>73</v>
      </c>
      <c r="C292" s="4" t="s">
        <v>17</v>
      </c>
      <c r="D292" s="13">
        <v>0</v>
      </c>
      <c r="E292" s="25">
        <v>0</v>
      </c>
      <c r="F292" s="164">
        <v>0</v>
      </c>
      <c r="G292" s="176"/>
    </row>
    <row r="293" spans="1:7" ht="18" customHeight="1" x14ac:dyDescent="0.25">
      <c r="A293" s="252"/>
      <c r="B293" s="17" t="s">
        <v>6</v>
      </c>
      <c r="C293" s="33"/>
      <c r="D293" s="13">
        <f>D292</f>
        <v>0</v>
      </c>
      <c r="E293" s="25">
        <f>E292</f>
        <v>0</v>
      </c>
      <c r="F293" s="164">
        <v>0</v>
      </c>
      <c r="G293" s="176"/>
    </row>
    <row r="297" spans="1:7" x14ac:dyDescent="0.25">
      <c r="B297" s="251"/>
    </row>
    <row r="298" spans="1:7" x14ac:dyDescent="0.25">
      <c r="B298" s="251"/>
    </row>
  </sheetData>
  <mergeCells count="93">
    <mergeCell ref="B262:B263"/>
    <mergeCell ref="F252:F253"/>
    <mergeCell ref="B247:B248"/>
    <mergeCell ref="A216:A217"/>
    <mergeCell ref="C252:C253"/>
    <mergeCell ref="B252:B253"/>
    <mergeCell ref="B240:B241"/>
    <mergeCell ref="A236:A237"/>
    <mergeCell ref="B236:B238"/>
    <mergeCell ref="A222:A223"/>
    <mergeCell ref="D252:D253"/>
    <mergeCell ref="E252:E253"/>
    <mergeCell ref="A149:A150"/>
    <mergeCell ref="B243:B245"/>
    <mergeCell ref="A176:A177"/>
    <mergeCell ref="B225:B226"/>
    <mergeCell ref="B214:B215"/>
    <mergeCell ref="B228:B229"/>
    <mergeCell ref="B180:B181"/>
    <mergeCell ref="B158:B159"/>
    <mergeCell ref="B162:B164"/>
    <mergeCell ref="A167:A168"/>
    <mergeCell ref="B203:B204"/>
    <mergeCell ref="A192:A193"/>
    <mergeCell ref="B192:B194"/>
    <mergeCell ref="B297:B298"/>
    <mergeCell ref="B276:B278"/>
    <mergeCell ref="B271:B274"/>
    <mergeCell ref="A291:A293"/>
    <mergeCell ref="B280:B282"/>
    <mergeCell ref="F176:F177"/>
    <mergeCell ref="C176:C177"/>
    <mergeCell ref="D176:D177"/>
    <mergeCell ref="E176:E177"/>
    <mergeCell ref="C123:C124"/>
    <mergeCell ref="D123:D124"/>
    <mergeCell ref="E123:E124"/>
    <mergeCell ref="A1:F2"/>
    <mergeCell ref="A6:A11"/>
    <mergeCell ref="B46:B47"/>
    <mergeCell ref="B31:B32"/>
    <mergeCell ref="B39:B41"/>
    <mergeCell ref="B20:B22"/>
    <mergeCell ref="B28:B29"/>
    <mergeCell ref="B12:B14"/>
    <mergeCell ref="B43:B44"/>
    <mergeCell ref="B34:B35"/>
    <mergeCell ref="B67:B68"/>
    <mergeCell ref="B61:B62"/>
    <mergeCell ref="A58:A73"/>
    <mergeCell ref="A49:A51"/>
    <mergeCell ref="B50:B51"/>
    <mergeCell ref="B64:B65"/>
    <mergeCell ref="B58:B59"/>
    <mergeCell ref="B55:B56"/>
    <mergeCell ref="B145:B148"/>
    <mergeCell ref="A159:A160"/>
    <mergeCell ref="A267:A268"/>
    <mergeCell ref="A163:A164"/>
    <mergeCell ref="A180:A181"/>
    <mergeCell ref="B168:B170"/>
    <mergeCell ref="B176:B178"/>
    <mergeCell ref="B265:B267"/>
    <mergeCell ref="A263:A264"/>
    <mergeCell ref="B259:B260"/>
    <mergeCell ref="B255:B257"/>
    <mergeCell ref="B189:B190"/>
    <mergeCell ref="B206:B208"/>
    <mergeCell ref="B196:B197"/>
    <mergeCell ref="B231:B232"/>
    <mergeCell ref="A154:A155"/>
    <mergeCell ref="B142:B143"/>
    <mergeCell ref="A137:A139"/>
    <mergeCell ref="A89:A92"/>
    <mergeCell ref="B137:B140"/>
    <mergeCell ref="B134:B135"/>
    <mergeCell ref="B111:B112"/>
    <mergeCell ref="B114:B116"/>
    <mergeCell ref="B103:B105"/>
    <mergeCell ref="B118:B120"/>
    <mergeCell ref="G86:H87"/>
    <mergeCell ref="A76:A88"/>
    <mergeCell ref="B122:B124"/>
    <mergeCell ref="A95:A97"/>
    <mergeCell ref="B89:B91"/>
    <mergeCell ref="E119:E120"/>
    <mergeCell ref="F119:F120"/>
    <mergeCell ref="B76:B78"/>
    <mergeCell ref="C119:C120"/>
    <mergeCell ref="D119:D120"/>
    <mergeCell ref="B80:B82"/>
    <mergeCell ref="B86:B87"/>
    <mergeCell ref="F123:F124"/>
  </mergeCells>
  <pageMargins left="0.31496062992125984" right="0.31496062992125984" top="0.74803149606299213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P12U02</dc:creator>
  <cp:lastModifiedBy>P12U03</cp:lastModifiedBy>
  <cp:lastPrinted>2023-03-07T07:24:56Z</cp:lastPrinted>
  <dcterms:created xsi:type="dcterms:W3CDTF">2018-04-25T11:34:43Z</dcterms:created>
  <dcterms:modified xsi:type="dcterms:W3CDTF">2023-04-27T06:25:24Z</dcterms:modified>
</cp:coreProperties>
</file>